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firstSheet="6" activeTab="7"/>
  </bookViews>
  <sheets>
    <sheet name="双柏县政法委基本信息表(表１)" sheetId="1" r:id="rId1"/>
    <sheet name="双柏县政法委2017年收支预算总表(２)" sheetId="2" r:id="rId2"/>
    <sheet name="双柏县政法委2017年收入预算总表 (２-１)" sheetId="3" r:id="rId3"/>
    <sheet name="双柏县政法委2017年支出预算总表(2-1)" sheetId="4" r:id="rId4"/>
    <sheet name="双柏县政法委2017年财政拨款收支预算总表(3)" sheetId="5" r:id="rId5"/>
    <sheet name="双柏县政法委2017年一般公共预算拨款支出表 (3-1)" sheetId="6" r:id="rId6"/>
    <sheet name="双柏县政法委2017年一般公共预算基本支出明细表(3-2)" sheetId="7" r:id="rId7"/>
    <sheet name="政府性基金预算支出表（4）" sheetId="8" r:id="rId8"/>
    <sheet name="双柏县政法委2017年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<sst xmlns="http://schemas.openxmlformats.org/spreadsheetml/2006/main" count="336" uniqueCount="207">
  <si>
    <r>
      <t>双柏县政法委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</si>
  <si>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</si>
  <si>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</si>
  <si>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</si>
  <si>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</si>
  <si>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</si>
  <si>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</si>
  <si>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</si>
  <si>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</si>
  <si>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</si>
  <si>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</si>
  <si>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</si>
  <si>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</si>
  <si>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</si>
  <si>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</si>
  <si>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</si>
  <si>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双柏县政法委</t>
  </si>
  <si>
    <t>双柏县政法委2017年部门收支预算总表</t>
  </si>
  <si>
    <t>单位：万元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</si>
  <si>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</si>
  <si>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</si>
  <si>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</si>
  <si>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</si>
  <si>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</si>
  <si>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</si>
  <si>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</si>
  <si>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</si>
  <si>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</si>
  <si>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</si>
  <si>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</si>
  <si>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</si>
  <si>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</si>
  <si>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</si>
  <si>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</si>
  <si>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</si>
  <si>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双柏县政法委2017年部门收入预算总表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</si>
  <si>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</si>
  <si>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</si>
  <si>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</si>
  <si>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</si>
  <si>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</si>
  <si>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</si>
  <si>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</si>
  <si>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</si>
  <si>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</si>
  <si>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一般公共服务支出　</t>
  </si>
  <si>
    <t>党委办公厅（室）及相关机构事务</t>
  </si>
  <si>
    <t>行政运行</t>
  </si>
  <si>
    <t>一般行政管理事务</t>
  </si>
  <si>
    <t>专项业务　</t>
  </si>
  <si>
    <t>其他党委办公厅（室）及相关机构事务支出</t>
  </si>
  <si>
    <t>社会保障和就业支出</t>
  </si>
  <si>
    <t>行政事业单位离退休</t>
  </si>
  <si>
    <t>归口管理的行政单位离退休</t>
  </si>
  <si>
    <t>机关事业单位基本养老保险缴费支出</t>
  </si>
  <si>
    <t>财政对其他社会保险基金的补助</t>
  </si>
  <si>
    <t>财政对工伤保险基金的补助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</si>
  <si>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</si>
  <si>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</si>
  <si>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</si>
  <si>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</si>
  <si>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</si>
  <si>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</si>
  <si>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　</t>
  </si>
  <si>
    <t>16.35</t>
  </si>
  <si>
    <t>双柏县政法委2017年部门支出预算总表</t>
  </si>
  <si>
    <t>财政拨款支出</t>
  </si>
  <si>
    <t>其他资金支出</t>
  </si>
  <si>
    <t>基本支出</t>
  </si>
  <si>
    <t>项目支出</t>
  </si>
  <si>
    <t>19</t>
  </si>
  <si>
    <t>双柏县政法委2017年财政拨款收支预算总表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</si>
  <si>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</si>
  <si>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</si>
  <si>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</si>
  <si>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</si>
  <si>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</si>
  <si>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</si>
  <si>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合   计</t>
  </si>
  <si>
    <t>双柏县政法委2017年一般公共预算拨款支出表</t>
  </si>
  <si>
    <t>双柏县政法委2017年一般公共预算基本支出预算明细表</t>
  </si>
  <si>
    <t>项目</t>
  </si>
  <si>
    <t>工资福利支出</t>
  </si>
  <si>
    <t>商品和服务支出</t>
  </si>
  <si>
    <t>对个人和家庭的补助</t>
  </si>
  <si>
    <t>对企事业单位的补贴</t>
  </si>
  <si>
    <t>基本建设支出</t>
  </si>
  <si>
    <t>其他资本性支出</t>
  </si>
  <si>
    <t>债务利息支出</t>
  </si>
  <si>
    <t>赠与</t>
  </si>
  <si>
    <t>贷款转贷及产权参股</t>
  </si>
  <si>
    <t>其他支出</t>
  </si>
  <si>
    <t>支出功能分类科目编码</t>
  </si>
  <si>
    <t>基本工资</t>
  </si>
  <si>
    <t>津贴补贴</t>
  </si>
  <si>
    <t>奖金</t>
  </si>
  <si>
    <t>社会保障缴费</t>
  </si>
  <si>
    <t>绩效工资</t>
  </si>
  <si>
    <t>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</si>
  <si>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</si>
  <si>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</si>
  <si>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</si>
  <si>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</si>
  <si>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</si>
  <si>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</si>
  <si>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</si>
  <si>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</si>
  <si>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</si>
  <si>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</si>
  <si>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</si>
  <si>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</si>
  <si>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</si>
  <si>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</si>
  <si>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</si>
  <si>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</si>
  <si>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</si>
  <si>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</si>
  <si>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</si>
  <si>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</si>
  <si>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</si>
  <si>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</si>
  <si>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</si>
  <si>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</si>
  <si>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</si>
  <si>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</si>
  <si>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</si>
  <si>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</si>
  <si>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其他一般公用经费</t>
  </si>
  <si>
    <t>机动经费</t>
  </si>
  <si>
    <t>离休公用经费</t>
  </si>
  <si>
    <t>退休公用经费</t>
  </si>
  <si>
    <t>未分经济分类的支出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</si>
  <si>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</si>
  <si>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</si>
  <si>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</si>
  <si>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</si>
  <si>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</si>
  <si>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</si>
  <si>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</si>
  <si>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公务员医疗费</t>
  </si>
  <si>
    <t>离休人员医疗统畴费</t>
  </si>
  <si>
    <t>大学生医疗费</t>
  </si>
  <si>
    <t>武警基层中队医疗费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</si>
  <si>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</si>
  <si>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</si>
  <si>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</si>
  <si>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</si>
  <si>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</si>
  <si>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</si>
  <si>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</si>
  <si>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</si>
  <si>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</si>
  <si>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</si>
  <si>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</si>
  <si>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</si>
  <si>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</si>
  <si>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</si>
  <si>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</si>
  <si>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</si>
  <si>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</si>
  <si>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</si>
  <si>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</si>
  <si>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</si>
  <si>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</si>
  <si>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</si>
  <si>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</si>
  <si>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</si>
  <si>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</si>
  <si>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</si>
  <si>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类</t>
  </si>
  <si>
    <t>款</t>
  </si>
  <si>
    <t>项</t>
  </si>
  <si>
    <t>一般公共服务支出</t>
  </si>
  <si>
    <t>01</t>
  </si>
  <si>
    <t xml:space="preserve">      行政运行</t>
  </si>
  <si>
    <t>208</t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</si>
  <si>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</si>
  <si>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</si>
  <si>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</si>
  <si>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</si>
  <si>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 xml:space="preserve">      机关事业单位基本养老保险缴费支出</t>
  </si>
  <si>
    <t>27</t>
  </si>
  <si>
    <t xml:space="preserve">    财政对其他社会保险基金的补助</t>
  </si>
  <si>
    <t>02</t>
  </si>
  <si>
    <t xml:space="preserve">      财政对工伤保险基金的补助</t>
  </si>
  <si>
    <t>210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</si>
  <si>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</si>
  <si>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</si>
  <si>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</si>
  <si>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</si>
  <si>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>03</t>
  </si>
  <si>
    <t xml:space="preserve">      公务员医疗补助</t>
  </si>
  <si>
    <t>221</t>
  </si>
  <si>
    <t xml:space="preserve">  住房保障支出</t>
  </si>
  <si>
    <t xml:space="preserve">    住房改革支出</t>
  </si>
  <si>
    <t xml:space="preserve">      住房公积金</t>
  </si>
  <si>
    <t>双柏县政法委2017年政府性基金预算支出表</t>
  </si>
  <si>
    <t>注：双柏县林业局无政府性基金预算拨款收入，没有使用政府性基金安排的支出，故本表无数字。</t>
  </si>
  <si>
    <t>双柏县政法委2017年“三公”经费财政拨款预算表</t>
  </si>
  <si>
    <t>单位：双柏县政法委</t>
  </si>
  <si>
    <t>本年预算数</t>
  </si>
  <si>
    <t>1、因公出国（境）费用</t>
  </si>
  <si>
    <t>2、公务接待费</t>
  </si>
  <si>
    <t>3、公务用车费运行和购置费</t>
  </si>
  <si>
    <t>其中：（1）公务用车运行维护费</t>
  </si>
  <si>
    <t xml:space="preserve">      （2）公务用车购置</t>
  </si>
  <si>
    <r>
      <t xml:space="preserve">   备注：</t>
    </r>
    <r>
      <rPr>
        <sz val="10"/>
        <color indexed="8"/>
        <rFont val="仿宋_GB2312"/>
        <family val="3"/>
      </rPr>
      <t>“三公”经费预算为县级财力安排，不含上级补助支出和年中预算追加数。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</si>
</sst>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[$-10804]#,##0.00#;\(\-#,##0.00#\);\ "/>
  </numFmts>
  <fonts count="47">
    <font>
      <sz val="12"/>
      <name val="宋体"/>
      <family val="0"/>
    </font>
    <font>
      <sz val="18"/>
      <name val="华文中宋"/>
      <family val="0"/>
    </font>
    <font>
      <sz val="12"/>
      <name val="楷体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Times New Roman"/>
      <family val="1"/>
    </font>
    <font>
      <sz val="20"/>
      <name val="宋体"/>
      <family val="0"/>
    </font>
    <font>
      <sz val="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sz val="2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25" fillId="7" borderId="0" applyNumberFormat="0" applyBorder="0" applyAlignment="0" applyProtection="0"/>
    <xf numFmtId="0" fontId="34" fillId="0" borderId="5" applyNumberFormat="0" applyFill="0" applyAlignment="0" applyProtection="0"/>
    <xf numFmtId="0" fontId="25" fillId="8" borderId="0" applyNumberFormat="0" applyBorder="0" applyAlignment="0" applyProtection="0"/>
    <xf numFmtId="0" fontId="26" fillId="4" borderId="6" applyNumberFormat="0" applyAlignment="0" applyProtection="0"/>
    <xf numFmtId="0" fontId="38" fillId="4" borderId="1" applyNumberFormat="0" applyAlignment="0" applyProtection="0"/>
    <xf numFmtId="0" fontId="41" fillId="9" borderId="7" applyNumberFormat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8" applyNumberFormat="0" applyFill="0" applyAlignment="0" applyProtection="0"/>
    <xf numFmtId="0" fontId="37" fillId="0" borderId="9" applyNumberFormat="0" applyFill="0" applyAlignment="0" applyProtection="0"/>
    <xf numFmtId="0" fontId="30" fillId="10" borderId="0" applyNumberFormat="0" applyBorder="0" applyAlignment="0" applyProtection="0"/>
    <xf numFmtId="0" fontId="36" fillId="8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4" fillId="8" borderId="0" applyNumberFormat="0" applyBorder="0" applyAlignment="0" applyProtection="0"/>
    <xf numFmtId="0" fontId="25" fillId="17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0" xfId="66" applyFont="1" applyFill="1" applyAlignment="1">
      <alignment horizontal="center" vertical="center"/>
      <protection/>
    </xf>
    <xf numFmtId="0" fontId="7" fillId="0" borderId="0" xfId="65" applyFont="1" applyAlignment="1">
      <alignment vertical="center"/>
      <protection/>
    </xf>
    <xf numFmtId="0" fontId="7" fillId="0" borderId="0" xfId="65" applyFont="1" applyAlignment="1">
      <alignment horizontal="right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vertical="center"/>
      <protection/>
    </xf>
    <xf numFmtId="0" fontId="7" fillId="0" borderId="10" xfId="65" applyFont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7" fillId="0" borderId="10" xfId="65" applyNumberFormat="1" applyFont="1" applyBorder="1" applyAlignment="1">
      <alignment horizontal="right" vertical="center"/>
      <protection/>
    </xf>
    <xf numFmtId="0" fontId="8" fillId="0" borderId="10" xfId="0" applyFont="1" applyFill="1" applyBorder="1" applyAlignment="1">
      <alignment horizontal="left" vertical="center" wrapText="1" indent="1"/>
    </xf>
    <xf numFmtId="176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 indent="1"/>
    </xf>
    <xf numFmtId="0" fontId="7" fillId="0" borderId="10" xfId="65" applyFont="1" applyBorder="1" applyAlignment="1">
      <alignment horizontal="left" vertical="center" indent="2"/>
      <protection/>
    </xf>
    <xf numFmtId="0" fontId="7" fillId="0" borderId="10" xfId="66" applyFont="1" applyFill="1" applyBorder="1" applyAlignment="1">
      <alignment vertical="center"/>
      <protection/>
    </xf>
    <xf numFmtId="177" fontId="7" fillId="0" borderId="10" xfId="66" applyNumberFormat="1" applyFont="1" applyFill="1" applyBorder="1" applyAlignment="1" applyProtection="1">
      <alignment vertical="center"/>
      <protection locked="0"/>
    </xf>
    <xf numFmtId="0" fontId="7" fillId="0" borderId="10" xfId="66" applyFont="1" applyBorder="1" applyAlignment="1">
      <alignment vertical="center"/>
      <protection/>
    </xf>
    <xf numFmtId="0" fontId="7" fillId="0" borderId="10" xfId="52" applyNumberFormat="1" applyFont="1" applyFill="1" applyBorder="1" applyAlignment="1" applyProtection="1">
      <alignment vertical="center"/>
      <protection/>
    </xf>
    <xf numFmtId="3" fontId="7" fillId="0" borderId="10" xfId="66" applyNumberFormat="1" applyFont="1" applyFill="1" applyBorder="1" applyAlignment="1" applyProtection="1">
      <alignment horizontal="left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5" xfId="65" applyFont="1" applyBorder="1" applyAlignment="1">
      <alignment horizontal="center" vertical="center"/>
      <protection/>
    </xf>
    <xf numFmtId="176" fontId="10" fillId="0" borderId="14" xfId="65" applyNumberFormat="1" applyFont="1" applyBorder="1" applyAlignment="1">
      <alignment horizontal="center" vertical="center"/>
      <protection/>
    </xf>
    <xf numFmtId="176" fontId="11" fillId="0" borderId="10" xfId="65" applyNumberFormat="1" applyFont="1" applyBorder="1" applyAlignment="1">
      <alignment vertical="center"/>
      <protection/>
    </xf>
    <xf numFmtId="0" fontId="4" fillId="0" borderId="12" xfId="65" applyFont="1" applyBorder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13" fillId="0" borderId="0" xfId="64" applyFont="1" applyFill="1" applyAlignment="1">
      <alignment shrinkToFit="1"/>
      <protection/>
    </xf>
    <xf numFmtId="0" fontId="13" fillId="0" borderId="0" xfId="64" applyFont="1" applyFill="1" applyAlignment="1">
      <alignment shrinkToFit="1"/>
      <protection/>
    </xf>
    <xf numFmtId="0" fontId="14" fillId="0" borderId="0" xfId="0" applyFont="1" applyAlignment="1">
      <alignment horizontal="center" vertical="center"/>
    </xf>
    <xf numFmtId="0" fontId="15" fillId="18" borderId="16" xfId="64" applyFont="1" applyFill="1" applyBorder="1" applyAlignment="1" applyProtection="1">
      <alignment horizontal="center" vertical="center" wrapText="1" readingOrder="1"/>
      <protection locked="0"/>
    </xf>
    <xf numFmtId="0" fontId="13" fillId="19" borderId="17" xfId="64" applyFont="1" applyFill="1" applyBorder="1" applyAlignment="1" applyProtection="1">
      <alignment vertical="top" wrapText="1"/>
      <protection locked="0"/>
    </xf>
    <xf numFmtId="0" fontId="13" fillId="19" borderId="18" xfId="64" applyFont="1" applyFill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horizontal="center" vertical="center" wrapText="1" readingOrder="1"/>
      <protection locked="0"/>
    </xf>
    <xf numFmtId="0" fontId="13" fillId="0" borderId="17" xfId="0" applyFont="1" applyFill="1" applyBorder="1" applyAlignment="1" applyProtection="1">
      <alignment vertical="top" wrapText="1"/>
      <protection locked="0"/>
    </xf>
    <xf numFmtId="0" fontId="13" fillId="19" borderId="17" xfId="64" applyFont="1" applyFill="1" applyBorder="1" applyAlignment="1" applyProtection="1">
      <alignment vertical="top" wrapText="1"/>
      <protection locked="0"/>
    </xf>
    <xf numFmtId="0" fontId="13" fillId="19" borderId="18" xfId="64" applyFont="1" applyFill="1" applyBorder="1" applyAlignment="1" applyProtection="1">
      <alignment vertical="top" wrapText="1"/>
      <protection locked="0"/>
    </xf>
    <xf numFmtId="0" fontId="13" fillId="0" borderId="19" xfId="0" applyFont="1" applyFill="1" applyBorder="1" applyAlignment="1" applyProtection="1">
      <alignment vertical="top" wrapText="1"/>
      <protection locked="0"/>
    </xf>
    <xf numFmtId="0" fontId="15" fillId="18" borderId="16" xfId="64" applyFont="1" applyFill="1" applyBorder="1" applyAlignment="1" applyProtection="1">
      <alignment horizontal="center" vertical="top" shrinkToFit="1" readingOrder="1"/>
      <protection locked="0"/>
    </xf>
    <xf numFmtId="0" fontId="15" fillId="18" borderId="16" xfId="64" applyFont="1" applyFill="1" applyBorder="1" applyAlignment="1" applyProtection="1">
      <alignment horizontal="center" vertical="center" shrinkToFit="1" readingOrder="1"/>
      <protection locked="0"/>
    </xf>
    <xf numFmtId="178" fontId="16" fillId="19" borderId="16" xfId="64" applyNumberFormat="1" applyFont="1" applyFill="1" applyBorder="1" applyAlignment="1" applyProtection="1">
      <alignment horizontal="right" vertical="center" shrinkToFit="1" readingOrder="1"/>
      <protection locked="0"/>
    </xf>
    <xf numFmtId="0" fontId="16" fillId="18" borderId="16" xfId="64" applyFont="1" applyFill="1" applyBorder="1" applyAlignment="1" applyProtection="1">
      <alignment horizontal="left" vertical="center" shrinkToFit="1" readingOrder="1"/>
      <protection locked="0"/>
    </xf>
    <xf numFmtId="0" fontId="15" fillId="18" borderId="16" xfId="64" applyFont="1" applyFill="1" applyBorder="1" applyAlignment="1" applyProtection="1">
      <alignment horizontal="left" vertical="center" shrinkToFit="1" readingOrder="1"/>
      <protection locked="0"/>
    </xf>
    <xf numFmtId="0" fontId="13" fillId="0" borderId="18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2" fillId="0" borderId="20" xfId="0" applyFont="1" applyFill="1" applyBorder="1" applyAlignment="1" applyProtection="1">
      <alignment horizontal="center" vertical="center" wrapText="1" readingOrder="1"/>
      <protection locked="0"/>
    </xf>
    <xf numFmtId="178" fontId="16" fillId="19" borderId="20" xfId="64" applyNumberFormat="1" applyFont="1" applyFill="1" applyBorder="1" applyAlignment="1" applyProtection="1">
      <alignment horizontal="right" vertical="center" shrinkToFit="1" readingOrder="1"/>
      <protection locked="0"/>
    </xf>
    <xf numFmtId="178" fontId="16" fillId="19" borderId="10" xfId="64" applyNumberFormat="1" applyFont="1" applyFill="1" applyBorder="1" applyAlignment="1" applyProtection="1">
      <alignment horizontal="right" vertical="center" shrinkToFit="1" readingOrder="1"/>
      <protection locked="0"/>
    </xf>
    <xf numFmtId="0" fontId="15" fillId="0" borderId="16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64" applyFont="1" applyFill="1" applyAlignment="1">
      <alignment/>
      <protection/>
    </xf>
    <xf numFmtId="0" fontId="8" fillId="0" borderId="10" xfId="64" applyFont="1" applyFill="1" applyBorder="1" applyAlignment="1">
      <alignment shrinkToFit="1"/>
      <protection/>
    </xf>
    <xf numFmtId="0" fontId="13" fillId="0" borderId="10" xfId="64" applyFont="1" applyFill="1" applyBorder="1" applyAlignment="1">
      <alignment shrinkToFit="1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vertical="center"/>
      <protection/>
    </xf>
    <xf numFmtId="0" fontId="17" fillId="0" borderId="10" xfId="65" applyFont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65" applyFont="1" applyBorder="1" applyAlignment="1">
      <alignment horizontal="left" vertical="center"/>
      <protection/>
    </xf>
    <xf numFmtId="0" fontId="12" fillId="0" borderId="10" xfId="65" applyFont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66" applyFont="1" applyFill="1" applyBorder="1" applyAlignment="1">
      <alignment horizontal="center" vertical="center"/>
      <protection/>
    </xf>
    <xf numFmtId="177" fontId="12" fillId="0" borderId="10" xfId="66" applyNumberFormat="1" applyFont="1" applyFill="1" applyBorder="1" applyAlignment="1" applyProtection="1">
      <alignment horizontal="center" vertical="center"/>
      <protection locked="0"/>
    </xf>
    <xf numFmtId="0" fontId="12" fillId="0" borderId="10" xfId="66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65" applyFont="1" applyBorder="1" applyAlignment="1">
      <alignment horizontal="center" vertical="center"/>
      <protection/>
    </xf>
    <xf numFmtId="0" fontId="12" fillId="0" borderId="10" xfId="65" applyFont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65" applyFont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right" vertical="center"/>
      <protection/>
    </xf>
    <xf numFmtId="0" fontId="18" fillId="0" borderId="0" xfId="65" applyFont="1" applyAlignment="1">
      <alignment vertical="center" wrapText="1"/>
      <protection/>
    </xf>
    <xf numFmtId="0" fontId="18" fillId="0" borderId="0" xfId="65" applyFont="1" applyAlignment="1">
      <alignment vertical="center"/>
      <protection/>
    </xf>
    <xf numFmtId="0" fontId="7" fillId="0" borderId="21" xfId="65" applyFont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0" fontId="7" fillId="0" borderId="22" xfId="65" applyFont="1" applyBorder="1" applyAlignment="1">
      <alignment horizontal="center" vertical="center" wrapText="1"/>
      <protection/>
    </xf>
    <xf numFmtId="0" fontId="0" fillId="0" borderId="10" xfId="65" applyBorder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11" fillId="0" borderId="23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11" fillId="0" borderId="15" xfId="65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7" fillId="0" borderId="23" xfId="65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65" applyFont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65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5" applyFont="1" applyBorder="1" applyAlignment="1">
      <alignment horizontal="left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/>
      <protection/>
    </xf>
    <xf numFmtId="177" fontId="4" fillId="0" borderId="10" xfId="66" applyNumberFormat="1" applyFont="1" applyFill="1" applyBorder="1" applyAlignment="1" applyProtection="1">
      <alignment horizontal="center" vertical="center"/>
      <protection locked="0"/>
    </xf>
    <xf numFmtId="0" fontId="4" fillId="0" borderId="10" xfId="66" applyFont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left" vertical="center" wrapText="1" indent="1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4" xfId="65" applyFont="1" applyBorder="1" applyAlignment="1">
      <alignment horizontal="center" vertical="center"/>
      <protection/>
    </xf>
    <xf numFmtId="176" fontId="11" fillId="0" borderId="10" xfId="65" applyNumberFormat="1" applyFont="1" applyBorder="1" applyAlignment="1">
      <alignment horizontal="right" vertical="center"/>
      <protection/>
    </xf>
    <xf numFmtId="0" fontId="0" fillId="0" borderId="10" xfId="65" applyBorder="1" applyAlignment="1">
      <alignment vertical="center"/>
      <protection/>
    </xf>
    <xf numFmtId="0" fontId="4" fillId="0" borderId="10" xfId="65" applyFont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left" vertical="center" wrapText="1" indent="1"/>
    </xf>
    <xf numFmtId="0" fontId="4" fillId="0" borderId="0" xfId="65" applyFont="1" applyAlignment="1">
      <alignment vertical="center" wrapText="1"/>
      <protection/>
    </xf>
    <xf numFmtId="0" fontId="4" fillId="0" borderId="0" xfId="65" applyFont="1" applyAlignment="1">
      <alignment vertical="center"/>
      <protection/>
    </xf>
    <xf numFmtId="176" fontId="4" fillId="0" borderId="10" xfId="65" applyNumberFormat="1" applyFont="1" applyBorder="1" applyAlignment="1">
      <alignment horizontal="right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4" fillId="0" borderId="10" xfId="65" applyFont="1" applyBorder="1" applyAlignment="1">
      <alignment horizontal="right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4" fillId="0" borderId="10" xfId="65" applyFont="1" applyBorder="1" applyAlignment="1">
      <alignment horizontal="left" vertical="center" indent="2"/>
      <protection/>
    </xf>
    <xf numFmtId="176" fontId="4" fillId="0" borderId="10" xfId="0" applyNumberFormat="1" applyFont="1" applyFill="1" applyBorder="1" applyAlignment="1">
      <alignment vertical="center"/>
    </xf>
    <xf numFmtId="0" fontId="4" fillId="0" borderId="10" xfId="66" applyFont="1" applyFill="1" applyBorder="1" applyAlignment="1">
      <alignment vertical="center"/>
      <protection/>
    </xf>
    <xf numFmtId="177" fontId="4" fillId="0" borderId="10" xfId="66" applyNumberFormat="1" applyFont="1" applyFill="1" applyBorder="1" applyAlignment="1" applyProtection="1">
      <alignment vertical="center"/>
      <protection locked="0"/>
    </xf>
    <xf numFmtId="0" fontId="4" fillId="0" borderId="10" xfId="66" applyFont="1" applyBorder="1" applyAlignment="1">
      <alignment vertical="center"/>
      <protection/>
    </xf>
    <xf numFmtId="178" fontId="21" fillId="2" borderId="19" xfId="0" applyNumberFormat="1" applyFont="1" applyFill="1" applyBorder="1" applyAlignment="1" applyProtection="1">
      <alignment horizontal="center" shrinkToFit="1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7" fillId="0" borderId="10" xfId="65" applyFont="1" applyBorder="1" applyAlignment="1" quotePrefix="1">
      <alignment horizontal="center" vertical="center"/>
      <protection/>
    </xf>
    <xf numFmtId="0" fontId="7" fillId="0" borderId="10" xfId="65" applyFont="1" applyBorder="1" applyAlignment="1" quotePrefix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录入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04-分类改革-预算表" xfId="65"/>
    <cellStyle name="常规_参考规程附表1-7(大财预(2013)266号附表1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D12" sqref="D12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36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135" customFormat="1" ht="24" customHeight="1">
      <c r="A2" s="138" t="s">
        <v>1</v>
      </c>
      <c r="B2" s="138" t="s">
        <v>2</v>
      </c>
      <c r="C2" s="138"/>
      <c r="D2" s="138"/>
      <c r="E2" s="138"/>
      <c r="F2" s="138"/>
      <c r="G2" s="138"/>
      <c r="H2" s="138"/>
      <c r="I2" s="138"/>
      <c r="J2" s="138" t="s">
        <v>3</v>
      </c>
    </row>
    <row r="3" spans="1:10" s="135" customFormat="1" ht="24" customHeight="1">
      <c r="A3" s="138"/>
      <c r="B3" s="138" t="s">
        <v>2</v>
      </c>
      <c r="C3" s="138" t="s">
        <v>4</v>
      </c>
      <c r="D3" s="138"/>
      <c r="E3" s="138"/>
      <c r="F3" s="138"/>
      <c r="G3" s="138" t="s">
        <v>5</v>
      </c>
      <c r="H3" s="138"/>
      <c r="I3" s="138"/>
      <c r="J3" s="138"/>
    </row>
    <row r="4" spans="1:10" s="135" customFormat="1" ht="24" customHeight="1">
      <c r="A4" s="138"/>
      <c r="B4" s="138" t="s">
        <v>6</v>
      </c>
      <c r="C4" s="138" t="s">
        <v>7</v>
      </c>
      <c r="D4" s="138" t="s">
        <v>8</v>
      </c>
      <c r="E4" s="138" t="s">
        <v>9</v>
      </c>
      <c r="F4" s="138" t="s">
        <v>10</v>
      </c>
      <c r="G4" s="138" t="s">
        <v>7</v>
      </c>
      <c r="H4" s="138" t="s">
        <v>11</v>
      </c>
      <c r="I4" s="138" t="s">
        <v>12</v>
      </c>
      <c r="J4" s="138"/>
    </row>
    <row r="5" spans="1:10" s="136" customFormat="1" ht="24" customHeight="1">
      <c r="A5" s="139">
        <v>1</v>
      </c>
      <c r="B5" s="139" t="s">
        <v>13</v>
      </c>
      <c r="C5" s="139" t="s">
        <v>14</v>
      </c>
      <c r="D5" s="139">
        <v>4</v>
      </c>
      <c r="E5" s="139">
        <v>5</v>
      </c>
      <c r="F5" s="139">
        <v>6</v>
      </c>
      <c r="G5" s="139" t="s">
        <v>15</v>
      </c>
      <c r="H5" s="139">
        <v>8</v>
      </c>
      <c r="I5" s="139">
        <v>9</v>
      </c>
      <c r="J5" s="139">
        <v>10</v>
      </c>
    </row>
    <row r="6" spans="1:10" s="135" customFormat="1" ht="24" customHeight="1">
      <c r="A6" s="138" t="s">
        <v>16</v>
      </c>
      <c r="B6" s="139">
        <f>C6+G6</f>
        <v>19</v>
      </c>
      <c r="C6" s="139">
        <f>D6+E6+F6</f>
        <v>17</v>
      </c>
      <c r="D6" s="139">
        <v>17</v>
      </c>
      <c r="E6" s="139"/>
      <c r="F6" s="139"/>
      <c r="G6" s="139">
        <f>H6+I6</f>
        <v>2</v>
      </c>
      <c r="H6" s="139"/>
      <c r="I6" s="139">
        <v>2</v>
      </c>
      <c r="J6" s="139">
        <v>2</v>
      </c>
    </row>
    <row r="7" spans="1:10" ht="14.25">
      <c r="A7" s="140"/>
      <c r="B7" s="140"/>
      <c r="C7" s="140"/>
      <c r="D7" s="140"/>
      <c r="E7" s="140"/>
      <c r="F7" s="140"/>
      <c r="G7" s="140"/>
      <c r="H7" s="140"/>
      <c r="I7" s="140"/>
      <c r="J7" s="140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3">
      <selection activeCell="A1" sqref="A1:D1"/>
    </sheetView>
  </sheetViews>
  <sheetFormatPr defaultColWidth="9.00390625" defaultRowHeight="14.25"/>
  <cols>
    <col min="1" max="1" width="27.00390625" style="65" customWidth="1"/>
    <col min="2" max="2" width="13.50390625" style="65" customWidth="1"/>
    <col min="3" max="3" width="27.00390625" style="65" customWidth="1"/>
    <col min="4" max="4" width="13.50390625" style="65" customWidth="1"/>
    <col min="5" max="5" width="29.75390625" style="65" customWidth="1"/>
    <col min="6" max="16384" width="9.00390625" style="65" customWidth="1"/>
  </cols>
  <sheetData>
    <row r="1" spans="1:4" ht="21.75" customHeight="1">
      <c r="A1" s="11" t="s">
        <v>17</v>
      </c>
      <c r="B1" s="11"/>
      <c r="C1" s="11"/>
      <c r="D1" s="11"/>
    </row>
    <row r="2" spans="1:4" ht="17.25" customHeight="1">
      <c r="A2" s="12"/>
      <c r="B2" s="12"/>
      <c r="C2" s="12"/>
      <c r="D2" s="13" t="s">
        <v>18</v>
      </c>
    </row>
    <row r="3" spans="1:4" ht="21" customHeight="1">
      <c r="A3" s="141" t="s">
        <v>19</v>
      </c>
      <c r="B3" s="82"/>
      <c r="C3" s="141" t="s">
        <v>20</v>
      </c>
      <c r="D3" s="82"/>
    </row>
    <row r="4" spans="1:4" ht="21" customHeight="1">
      <c r="A4" s="141" t="s">
        <v>21</v>
      </c>
      <c r="B4" s="141" t="s">
        <v>22</v>
      </c>
      <c r="C4" s="141" t="s">
        <v>21</v>
      </c>
      <c r="D4" s="141" t="s">
        <v>22</v>
      </c>
    </row>
    <row r="5" spans="1:4" ht="21" customHeight="1">
      <c r="A5" s="17" t="s">
        <v>23</v>
      </c>
      <c r="B5" s="134">
        <v>389.93</v>
      </c>
      <c r="C5" s="20" t="s">
        <v>24</v>
      </c>
      <c r="D5" s="21">
        <f>D6+D7</f>
        <v>389.93</v>
      </c>
    </row>
    <row r="6" spans="1:4" ht="21" customHeight="1">
      <c r="A6" s="17" t="s">
        <v>25</v>
      </c>
      <c r="B6" s="18"/>
      <c r="C6" s="22" t="s">
        <v>26</v>
      </c>
      <c r="D6" s="21">
        <v>307.93</v>
      </c>
    </row>
    <row r="7" spans="1:4" ht="21" customHeight="1">
      <c r="A7" s="17" t="s">
        <v>27</v>
      </c>
      <c r="B7" s="18"/>
      <c r="C7" s="22" t="s">
        <v>28</v>
      </c>
      <c r="D7" s="21">
        <v>82</v>
      </c>
    </row>
    <row r="8" spans="1:4" ht="21" customHeight="1">
      <c r="A8" s="142" t="s">
        <v>29</v>
      </c>
      <c r="B8" s="18"/>
      <c r="C8" s="20" t="s">
        <v>30</v>
      </c>
      <c r="D8" s="23">
        <f>D9+D10</f>
        <v>0</v>
      </c>
    </row>
    <row r="9" spans="1:4" ht="21" customHeight="1">
      <c r="A9" s="142" t="s">
        <v>31</v>
      </c>
      <c r="B9" s="18"/>
      <c r="C9" s="22" t="s">
        <v>26</v>
      </c>
      <c r="D9" s="18"/>
    </row>
    <row r="10" spans="1:4" ht="21" customHeight="1">
      <c r="A10" s="142" t="s">
        <v>32</v>
      </c>
      <c r="B10" s="18"/>
      <c r="C10" s="22" t="s">
        <v>28</v>
      </c>
      <c r="D10" s="18"/>
    </row>
    <row r="11" spans="1:4" ht="21" customHeight="1">
      <c r="A11" s="25"/>
      <c r="B11" s="18"/>
      <c r="C11" s="24"/>
      <c r="D11" s="18"/>
    </row>
    <row r="12" spans="1:4" ht="21" customHeight="1">
      <c r="A12" s="17"/>
      <c r="B12" s="17"/>
      <c r="C12" s="22"/>
      <c r="D12" s="18"/>
    </row>
    <row r="13" spans="1:4" ht="21" customHeight="1">
      <c r="A13" s="17"/>
      <c r="B13" s="17"/>
      <c r="C13" s="26"/>
      <c r="D13" s="18"/>
    </row>
    <row r="14" spans="1:4" ht="21" customHeight="1">
      <c r="A14" s="17"/>
      <c r="B14" s="17"/>
      <c r="C14" s="27"/>
      <c r="D14" s="18"/>
    </row>
    <row r="15" spans="1:4" ht="21" customHeight="1">
      <c r="A15" s="17"/>
      <c r="B15" s="17"/>
      <c r="C15" s="27"/>
      <c r="D15" s="18"/>
    </row>
    <row r="16" spans="1:4" ht="21" customHeight="1">
      <c r="A16" s="17"/>
      <c r="B16" s="17"/>
      <c r="C16" s="28"/>
      <c r="D16" s="18"/>
    </row>
    <row r="17" spans="1:4" ht="21" customHeight="1">
      <c r="A17" s="17"/>
      <c r="B17" s="17"/>
      <c r="C17" s="28"/>
      <c r="D17" s="18"/>
    </row>
    <row r="18" spans="1:4" ht="21" customHeight="1">
      <c r="A18" s="17"/>
      <c r="B18" s="17"/>
      <c r="C18" s="27"/>
      <c r="D18" s="17"/>
    </row>
    <row r="19" spans="1:4" ht="21" customHeight="1">
      <c r="A19" s="17"/>
      <c r="B19" s="17"/>
      <c r="C19" s="27"/>
      <c r="D19" s="17"/>
    </row>
    <row r="20" spans="1:4" ht="21" customHeight="1">
      <c r="A20" s="17"/>
      <c r="B20" s="17"/>
      <c r="C20" s="28"/>
      <c r="D20" s="17"/>
    </row>
    <row r="21" spans="1:4" ht="21" customHeight="1">
      <c r="A21" s="17"/>
      <c r="B21" s="17"/>
      <c r="C21" s="27"/>
      <c r="D21" s="17"/>
    </row>
    <row r="22" spans="1:4" ht="21" customHeight="1">
      <c r="A22" s="17"/>
      <c r="B22" s="17"/>
      <c r="C22" s="27"/>
      <c r="D22" s="17"/>
    </row>
    <row r="23" spans="1:4" ht="21" customHeight="1">
      <c r="A23" s="17"/>
      <c r="B23" s="17"/>
      <c r="C23" s="27"/>
      <c r="D23" s="17"/>
    </row>
    <row r="24" spans="1:4" ht="21" customHeight="1">
      <c r="A24" s="17"/>
      <c r="B24" s="17"/>
      <c r="C24" s="29"/>
      <c r="D24" s="17"/>
    </row>
    <row r="25" spans="1:4" ht="21" customHeight="1">
      <c r="A25" s="17"/>
      <c r="B25" s="17"/>
      <c r="C25" s="29"/>
      <c r="D25" s="17"/>
    </row>
    <row r="26" spans="1:4" ht="21" customHeight="1">
      <c r="A26" s="17"/>
      <c r="B26" s="17"/>
      <c r="C26" s="27"/>
      <c r="D26" s="17"/>
    </row>
    <row r="27" spans="1:4" ht="21" customHeight="1">
      <c r="A27" s="17"/>
      <c r="B27" s="17"/>
      <c r="C27" s="28"/>
      <c r="D27" s="17"/>
    </row>
    <row r="28" spans="1:4" ht="21" customHeight="1">
      <c r="A28" s="17"/>
      <c r="B28" s="17"/>
      <c r="C28" s="29"/>
      <c r="D28" s="17"/>
    </row>
    <row r="29" spans="1:4" ht="21" customHeight="1">
      <c r="A29" s="17"/>
      <c r="B29" s="17"/>
      <c r="C29" s="30"/>
      <c r="D29" s="17"/>
    </row>
    <row r="30" spans="1:4" ht="21" customHeight="1">
      <c r="A30" s="85" t="s">
        <v>33</v>
      </c>
      <c r="B30" s="86">
        <f>B5+B8+B9+B10</f>
        <v>389.93</v>
      </c>
      <c r="C30" s="31" t="s">
        <v>34</v>
      </c>
      <c r="D30" s="34">
        <f>D5+D8</f>
        <v>389.93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Zeros="0" workbookViewId="0" topLeftCell="A1">
      <selection activeCell="A22" sqref="A22"/>
    </sheetView>
  </sheetViews>
  <sheetFormatPr defaultColWidth="9.00390625" defaultRowHeight="14.25"/>
  <cols>
    <col min="1" max="1" width="8.625" style="65" customWidth="1"/>
    <col min="2" max="2" width="26.375" style="65" customWidth="1"/>
    <col min="3" max="3" width="11.75390625" style="65" customWidth="1"/>
    <col min="4" max="4" width="11.375" style="65" customWidth="1"/>
    <col min="5" max="5" width="12.50390625" style="65" customWidth="1"/>
    <col min="6" max="6" width="6.00390625" style="65" customWidth="1"/>
    <col min="7" max="7" width="5.875" style="65" customWidth="1"/>
    <col min="8" max="8" width="7.625" style="65" customWidth="1"/>
    <col min="9" max="9" width="29.75390625" style="65" customWidth="1"/>
    <col min="10" max="16384" width="9.00390625" style="65" customWidth="1"/>
  </cols>
  <sheetData>
    <row r="1" spans="1:8" ht="21.75" customHeight="1">
      <c r="A1" s="11" t="s">
        <v>35</v>
      </c>
      <c r="B1" s="11"/>
      <c r="C1" s="11"/>
      <c r="D1" s="11"/>
      <c r="E1" s="11"/>
      <c r="F1" s="11"/>
      <c r="G1" s="11"/>
      <c r="H1" s="11"/>
    </row>
    <row r="2" spans="1:8" ht="21.75" customHeight="1">
      <c r="A2" s="12"/>
      <c r="B2" s="12"/>
      <c r="C2" s="12"/>
      <c r="D2" s="12"/>
      <c r="E2" s="12"/>
      <c r="F2" s="12"/>
      <c r="G2" s="12"/>
      <c r="H2" s="13" t="s">
        <v>18</v>
      </c>
    </row>
    <row r="3" spans="1:8" s="64" customFormat="1" ht="21" customHeight="1">
      <c r="A3" s="14" t="s">
        <v>36</v>
      </c>
      <c r="B3" s="14"/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</row>
    <row r="4" spans="1:8" s="64" customFormat="1" ht="21" customHeight="1">
      <c r="A4" s="14" t="s">
        <v>43</v>
      </c>
      <c r="B4" s="14" t="s">
        <v>44</v>
      </c>
      <c r="C4" s="16"/>
      <c r="D4" s="16"/>
      <c r="E4" s="16"/>
      <c r="F4" s="16"/>
      <c r="G4" s="16"/>
      <c r="H4" s="16"/>
    </row>
    <row r="5" spans="1:8" s="87" customFormat="1" ht="21" customHeight="1">
      <c r="A5" s="93"/>
      <c r="B5" s="93" t="s">
        <v>6</v>
      </c>
      <c r="C5" s="95">
        <f>D5+E5+G5+H5</f>
        <v>389.93</v>
      </c>
      <c r="D5" s="95">
        <f>D6+D12+D18+D22</f>
        <v>389.93</v>
      </c>
      <c r="E5" s="95">
        <f>E6+E12+E18+E22</f>
        <v>0</v>
      </c>
      <c r="F5" s="95">
        <f>F6+F12+F18+F22</f>
        <v>0</v>
      </c>
      <c r="G5" s="95">
        <f>G6+G12+G18+G22</f>
        <v>0</v>
      </c>
      <c r="H5" s="95">
        <f>H6+H12+H18+H22</f>
        <v>0</v>
      </c>
    </row>
    <row r="6" spans="1:8" s="123" customFormat="1" ht="21" customHeight="1">
      <c r="A6" s="98">
        <v>201</v>
      </c>
      <c r="B6" s="99" t="s">
        <v>45</v>
      </c>
      <c r="C6" s="102">
        <f>D6+E6+F6+G6+H6</f>
        <v>326.99</v>
      </c>
      <c r="D6" s="102">
        <f>D7</f>
        <v>326.99</v>
      </c>
      <c r="E6" s="102"/>
      <c r="F6" s="102"/>
      <c r="G6" s="102"/>
      <c r="H6" s="102"/>
    </row>
    <row r="7" spans="1:8" s="123" customFormat="1" ht="21" customHeight="1">
      <c r="A7" s="99">
        <v>20131</v>
      </c>
      <c r="B7" s="99" t="s">
        <v>46</v>
      </c>
      <c r="C7" s="102">
        <f aca="true" t="shared" si="0" ref="C7:C24">D7+E7+F7+G7+H7</f>
        <v>326.99</v>
      </c>
      <c r="D7" s="102">
        <f>D8+D9+D10+D11</f>
        <v>326.99</v>
      </c>
      <c r="E7" s="102"/>
      <c r="F7" s="102"/>
      <c r="G7" s="102"/>
      <c r="H7" s="102"/>
    </row>
    <row r="8" spans="1:8" s="123" customFormat="1" ht="21" customHeight="1">
      <c r="A8" s="99">
        <v>2103101</v>
      </c>
      <c r="B8" s="99" t="s">
        <v>47</v>
      </c>
      <c r="C8" s="102">
        <f t="shared" si="0"/>
        <v>244.99</v>
      </c>
      <c r="D8" s="102">
        <v>244.99</v>
      </c>
      <c r="E8" s="102"/>
      <c r="F8" s="102"/>
      <c r="G8" s="102"/>
      <c r="H8" s="102"/>
    </row>
    <row r="9" spans="1:8" s="123" customFormat="1" ht="21" customHeight="1">
      <c r="A9" s="99">
        <v>2013102</v>
      </c>
      <c r="B9" s="99" t="s">
        <v>48</v>
      </c>
      <c r="C9" s="102">
        <f t="shared" si="0"/>
        <v>13</v>
      </c>
      <c r="D9" s="102">
        <v>13</v>
      </c>
      <c r="E9" s="102"/>
      <c r="F9" s="102"/>
      <c r="G9" s="102"/>
      <c r="H9" s="102"/>
    </row>
    <row r="10" spans="1:8" s="123" customFormat="1" ht="21" customHeight="1">
      <c r="A10" s="99">
        <v>2013105</v>
      </c>
      <c r="B10" s="99" t="s">
        <v>49</v>
      </c>
      <c r="C10" s="102">
        <f t="shared" si="0"/>
        <v>50</v>
      </c>
      <c r="D10" s="102">
        <v>50</v>
      </c>
      <c r="E10" s="102"/>
      <c r="F10" s="102"/>
      <c r="G10" s="102"/>
      <c r="H10" s="102"/>
    </row>
    <row r="11" spans="1:8" s="123" customFormat="1" ht="21" customHeight="1">
      <c r="A11" s="99">
        <v>2013199</v>
      </c>
      <c r="B11" s="99" t="s">
        <v>50</v>
      </c>
      <c r="C11" s="102">
        <f t="shared" si="0"/>
        <v>19</v>
      </c>
      <c r="D11" s="102">
        <v>19</v>
      </c>
      <c r="E11" s="102"/>
      <c r="F11" s="102"/>
      <c r="G11" s="102"/>
      <c r="H11" s="102"/>
    </row>
    <row r="12" spans="1:8" s="124" customFormat="1" ht="24" customHeight="1">
      <c r="A12" s="109">
        <v>208</v>
      </c>
      <c r="B12" s="110" t="s">
        <v>51</v>
      </c>
      <c r="C12" s="102">
        <f t="shared" si="0"/>
        <v>28</v>
      </c>
      <c r="D12" s="111">
        <f>D13+D16</f>
        <v>28</v>
      </c>
      <c r="E12" s="121"/>
      <c r="F12" s="121"/>
      <c r="G12" s="121"/>
      <c r="H12" s="125"/>
    </row>
    <row r="13" spans="1:8" s="124" customFormat="1" ht="24" customHeight="1">
      <c r="A13" s="110">
        <v>201805</v>
      </c>
      <c r="B13" s="110" t="s">
        <v>52</v>
      </c>
      <c r="C13" s="102">
        <f t="shared" si="0"/>
        <v>27.32</v>
      </c>
      <c r="D13" s="111">
        <f>D14+D15</f>
        <v>27.32</v>
      </c>
      <c r="E13" s="121"/>
      <c r="F13" s="121"/>
      <c r="G13" s="121"/>
      <c r="H13" s="125"/>
    </row>
    <row r="14" spans="1:8" s="124" customFormat="1" ht="24" customHeight="1">
      <c r="A14" s="110">
        <v>2080501</v>
      </c>
      <c r="B14" s="110" t="s">
        <v>53</v>
      </c>
      <c r="C14" s="102">
        <f t="shared" si="0"/>
        <v>0.07</v>
      </c>
      <c r="D14" s="111">
        <v>0.07</v>
      </c>
      <c r="E14" s="121"/>
      <c r="F14" s="121"/>
      <c r="G14" s="121"/>
      <c r="H14" s="125"/>
    </row>
    <row r="15" spans="1:8" s="124" customFormat="1" ht="24" customHeight="1">
      <c r="A15" s="110">
        <v>2080502</v>
      </c>
      <c r="B15" s="110" t="s">
        <v>54</v>
      </c>
      <c r="C15" s="102">
        <f t="shared" si="0"/>
        <v>27.25</v>
      </c>
      <c r="D15" s="111">
        <v>27.25</v>
      </c>
      <c r="E15" s="121"/>
      <c r="F15" s="121"/>
      <c r="G15" s="121"/>
      <c r="H15" s="125"/>
    </row>
    <row r="16" spans="1:8" s="124" customFormat="1" ht="24" customHeight="1">
      <c r="A16" s="110">
        <v>20827</v>
      </c>
      <c r="B16" s="110" t="s">
        <v>55</v>
      </c>
      <c r="C16" s="102">
        <f t="shared" si="0"/>
        <v>0.68</v>
      </c>
      <c r="D16" s="111">
        <v>0.68</v>
      </c>
      <c r="E16" s="121"/>
      <c r="F16" s="121"/>
      <c r="G16" s="121"/>
      <c r="H16" s="125"/>
    </row>
    <row r="17" spans="1:8" s="124" customFormat="1" ht="24" customHeight="1">
      <c r="A17" s="110">
        <v>2082702</v>
      </c>
      <c r="B17" s="110" t="s">
        <v>56</v>
      </c>
      <c r="C17" s="102">
        <f t="shared" si="0"/>
        <v>0.68</v>
      </c>
      <c r="D17" s="111">
        <v>0.68</v>
      </c>
      <c r="E17" s="121"/>
      <c r="F17" s="121"/>
      <c r="G17" s="121"/>
      <c r="H17" s="125"/>
    </row>
    <row r="18" spans="1:8" s="124" customFormat="1" ht="24" customHeight="1">
      <c r="A18" s="109">
        <v>210</v>
      </c>
      <c r="B18" s="110" t="s">
        <v>57</v>
      </c>
      <c r="C18" s="102">
        <f t="shared" si="0"/>
        <v>18.59</v>
      </c>
      <c r="D18" s="126">
        <f>D19</f>
        <v>18.59</v>
      </c>
      <c r="E18" s="115"/>
      <c r="F18" s="115"/>
      <c r="G18" s="115"/>
      <c r="H18" s="125"/>
    </row>
    <row r="19" spans="1:8" s="124" customFormat="1" ht="24" customHeight="1">
      <c r="A19" s="110">
        <v>21011</v>
      </c>
      <c r="B19" s="110" t="s">
        <v>58</v>
      </c>
      <c r="C19" s="102">
        <f t="shared" si="0"/>
        <v>18.59</v>
      </c>
      <c r="D19" s="126">
        <f>D20+D21</f>
        <v>18.59</v>
      </c>
      <c r="E19" s="115"/>
      <c r="F19" s="115"/>
      <c r="G19" s="115"/>
      <c r="H19" s="125"/>
    </row>
    <row r="20" spans="1:8" s="124" customFormat="1" ht="24" customHeight="1">
      <c r="A20" s="110">
        <v>2101101</v>
      </c>
      <c r="B20" s="110" t="s">
        <v>59</v>
      </c>
      <c r="C20" s="102">
        <f t="shared" si="0"/>
        <v>12.66</v>
      </c>
      <c r="D20" s="126">
        <v>12.66</v>
      </c>
      <c r="E20" s="115"/>
      <c r="F20" s="115"/>
      <c r="G20" s="115"/>
      <c r="H20" s="125"/>
    </row>
    <row r="21" spans="1:8" s="124" customFormat="1" ht="24" customHeight="1">
      <c r="A21" s="110">
        <v>2101103</v>
      </c>
      <c r="B21" s="110" t="s">
        <v>60</v>
      </c>
      <c r="C21" s="102">
        <f t="shared" si="0"/>
        <v>5.93</v>
      </c>
      <c r="D21" s="126">
        <v>5.93</v>
      </c>
      <c r="E21" s="115"/>
      <c r="F21" s="115"/>
      <c r="G21" s="115"/>
      <c r="H21" s="125"/>
    </row>
    <row r="22" spans="1:8" s="124" customFormat="1" ht="24" customHeight="1">
      <c r="A22" s="109">
        <v>221</v>
      </c>
      <c r="B22" s="110" t="s">
        <v>61</v>
      </c>
      <c r="C22" s="102">
        <f t="shared" si="0"/>
        <v>16.35</v>
      </c>
      <c r="D22" s="126" t="str">
        <f>D23</f>
        <v>16.35</v>
      </c>
      <c r="E22" s="115"/>
      <c r="F22" s="115"/>
      <c r="G22" s="115"/>
      <c r="H22" s="23"/>
    </row>
    <row r="23" spans="1:8" s="124" customFormat="1" ht="24" customHeight="1">
      <c r="A23" s="120">
        <v>22102</v>
      </c>
      <c r="B23" s="110" t="s">
        <v>62</v>
      </c>
      <c r="C23" s="102">
        <f t="shared" si="0"/>
        <v>16.35</v>
      </c>
      <c r="D23" s="106" t="str">
        <f>D24</f>
        <v>16.35</v>
      </c>
      <c r="E23" s="121"/>
      <c r="F23" s="121"/>
      <c r="G23" s="121"/>
      <c r="H23" s="127"/>
    </row>
    <row r="24" spans="1:8" s="124" customFormat="1" ht="24" customHeight="1">
      <c r="A24" s="120">
        <v>2210201</v>
      </c>
      <c r="B24" s="110" t="s">
        <v>63</v>
      </c>
      <c r="C24" s="102">
        <f t="shared" si="0"/>
        <v>16.35</v>
      </c>
      <c r="D24" s="128" t="s">
        <v>64</v>
      </c>
      <c r="E24" s="122"/>
      <c r="F24" s="122"/>
      <c r="G24" s="122"/>
      <c r="H24" s="127"/>
    </row>
    <row r="25" spans="1:8" s="124" customFormat="1" ht="24" customHeight="1">
      <c r="A25" s="129"/>
      <c r="B25" s="127"/>
      <c r="C25" s="130">
        <f aca="true" t="shared" si="1" ref="C22:C38">D25+E25+F25+G25+H25</f>
        <v>0</v>
      </c>
      <c r="D25" s="122"/>
      <c r="E25" s="122"/>
      <c r="F25" s="122"/>
      <c r="G25" s="122"/>
      <c r="H25" s="127"/>
    </row>
    <row r="26" spans="1:8" s="124" customFormat="1" ht="24" customHeight="1">
      <c r="A26" s="120"/>
      <c r="B26" s="120"/>
      <c r="C26" s="130">
        <f t="shared" si="1"/>
        <v>0</v>
      </c>
      <c r="D26" s="115"/>
      <c r="E26" s="115"/>
      <c r="F26" s="115"/>
      <c r="G26" s="115"/>
      <c r="H26" s="127"/>
    </row>
    <row r="27" spans="1:8" s="124" customFormat="1" ht="24" customHeight="1">
      <c r="A27" s="120"/>
      <c r="B27" s="120"/>
      <c r="C27" s="130">
        <f t="shared" si="1"/>
        <v>0</v>
      </c>
      <c r="D27" s="131"/>
      <c r="E27" s="131"/>
      <c r="F27" s="131"/>
      <c r="G27" s="131"/>
      <c r="H27" s="127"/>
    </row>
    <row r="28" spans="1:8" s="124" customFormat="1" ht="24" customHeight="1">
      <c r="A28" s="120"/>
      <c r="B28" s="120"/>
      <c r="C28" s="130">
        <f t="shared" si="1"/>
        <v>0</v>
      </c>
      <c r="D28" s="132"/>
      <c r="E28" s="132"/>
      <c r="F28" s="132"/>
      <c r="G28" s="132"/>
      <c r="H28" s="127"/>
    </row>
    <row r="29" spans="1:8" s="124" customFormat="1" ht="24" customHeight="1">
      <c r="A29" s="120"/>
      <c r="B29" s="120"/>
      <c r="C29" s="130">
        <f t="shared" si="1"/>
        <v>0</v>
      </c>
      <c r="D29" s="132"/>
      <c r="E29" s="132"/>
      <c r="F29" s="132"/>
      <c r="G29" s="132"/>
      <c r="H29" s="127"/>
    </row>
    <row r="30" spans="1:8" s="124" customFormat="1" ht="24" customHeight="1">
      <c r="A30" s="120"/>
      <c r="B30" s="120"/>
      <c r="C30" s="130">
        <f t="shared" si="1"/>
        <v>0</v>
      </c>
      <c r="D30" s="133"/>
      <c r="E30" s="133"/>
      <c r="F30" s="133"/>
      <c r="G30" s="133"/>
      <c r="H30" s="127"/>
    </row>
    <row r="31" spans="1:8" s="124" customFormat="1" ht="24" customHeight="1">
      <c r="A31" s="120"/>
      <c r="B31" s="120"/>
      <c r="C31" s="130">
        <f t="shared" si="1"/>
        <v>0</v>
      </c>
      <c r="D31" s="133"/>
      <c r="E31" s="133"/>
      <c r="F31" s="133"/>
      <c r="G31" s="133"/>
      <c r="H31" s="127"/>
    </row>
    <row r="32" spans="1:8" s="124" customFormat="1" ht="24" customHeight="1">
      <c r="A32" s="120"/>
      <c r="B32" s="120"/>
      <c r="C32" s="130">
        <f t="shared" si="1"/>
        <v>0</v>
      </c>
      <c r="D32" s="132"/>
      <c r="E32" s="132"/>
      <c r="F32" s="132"/>
      <c r="G32" s="132"/>
      <c r="H32" s="120"/>
    </row>
    <row r="33" spans="1:8" s="124" customFormat="1" ht="24" customHeight="1">
      <c r="A33" s="120"/>
      <c r="B33" s="120"/>
      <c r="C33" s="130">
        <f t="shared" si="1"/>
        <v>0</v>
      </c>
      <c r="D33" s="132"/>
      <c r="E33" s="132"/>
      <c r="F33" s="132"/>
      <c r="G33" s="132"/>
      <c r="H33" s="120"/>
    </row>
    <row r="34" spans="1:8" ht="24" customHeight="1">
      <c r="A34" s="17"/>
      <c r="B34" s="17"/>
      <c r="C34" s="19">
        <f t="shared" si="1"/>
        <v>0</v>
      </c>
      <c r="D34" s="28"/>
      <c r="E34" s="28"/>
      <c r="F34" s="28"/>
      <c r="G34" s="28"/>
      <c r="H34" s="17"/>
    </row>
    <row r="35" spans="1:8" ht="24" customHeight="1">
      <c r="A35" s="17"/>
      <c r="B35" s="17"/>
      <c r="C35" s="19">
        <f t="shared" si="1"/>
        <v>0</v>
      </c>
      <c r="D35" s="27"/>
      <c r="E35" s="27"/>
      <c r="F35" s="27"/>
      <c r="G35" s="27"/>
      <c r="H35" s="17"/>
    </row>
    <row r="36" spans="1:8" ht="24" customHeight="1">
      <c r="A36" s="17"/>
      <c r="B36" s="17"/>
      <c r="C36" s="19">
        <f t="shared" si="1"/>
        <v>0</v>
      </c>
      <c r="D36" s="27"/>
      <c r="E36" s="27"/>
      <c r="F36" s="27"/>
      <c r="G36" s="27"/>
      <c r="H36" s="17"/>
    </row>
    <row r="37" spans="1:8" ht="24" customHeight="1">
      <c r="A37" s="17"/>
      <c r="B37" s="17"/>
      <c r="C37" s="19">
        <f t="shared" si="1"/>
        <v>0</v>
      </c>
      <c r="D37" s="27"/>
      <c r="E37" s="27"/>
      <c r="F37" s="27"/>
      <c r="G37" s="27"/>
      <c r="H37" s="17"/>
    </row>
    <row r="38" spans="1:8" ht="24" customHeight="1">
      <c r="A38" s="17"/>
      <c r="B38" s="17"/>
      <c r="C38" s="19">
        <f t="shared" si="1"/>
        <v>0</v>
      </c>
      <c r="D38" s="29"/>
      <c r="E38" s="29"/>
      <c r="F38" s="29"/>
      <c r="G38" s="29"/>
      <c r="H38" s="17"/>
    </row>
    <row r="39" ht="19.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19.5" customHeight="1"/>
    <row r="275" ht="19.5" customHeight="1"/>
    <row r="276" ht="19.5" customHeight="1"/>
    <row r="277" ht="19.5" customHeight="1"/>
  </sheetData>
  <sheetProtection/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" right="0.55" top="0.28" bottom="0.24" header="0.2" footer="0.16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Zeros="0" workbookViewId="0" topLeftCell="A1">
      <selection activeCell="H13" sqref="H13"/>
    </sheetView>
  </sheetViews>
  <sheetFormatPr defaultColWidth="9.00390625" defaultRowHeight="14.25"/>
  <cols>
    <col min="1" max="1" width="10.25390625" style="65" customWidth="1"/>
    <col min="2" max="2" width="28.00390625" style="65" customWidth="1"/>
    <col min="3" max="3" width="17.00390625" style="65" customWidth="1"/>
    <col min="4" max="7" width="10.125" style="65" customWidth="1"/>
    <col min="8" max="8" width="11.625" style="65" customWidth="1"/>
    <col min="9" max="9" width="12.00390625" style="65" customWidth="1"/>
    <col min="10" max="16384" width="9.00390625" style="65" customWidth="1"/>
  </cols>
  <sheetData>
    <row r="1" spans="1:9" ht="21.75" customHeight="1">
      <c r="A1" s="11" t="s">
        <v>65</v>
      </c>
      <c r="B1" s="11"/>
      <c r="C1" s="11"/>
      <c r="D1" s="11"/>
      <c r="E1" s="11"/>
      <c r="F1" s="11"/>
      <c r="G1" s="11"/>
      <c r="H1" s="11"/>
      <c r="I1" s="11"/>
    </row>
    <row r="2" spans="1:9" ht="17.25" customHeight="1">
      <c r="A2" s="12"/>
      <c r="B2" s="12"/>
      <c r="C2" s="12"/>
      <c r="D2" s="12"/>
      <c r="E2" s="12"/>
      <c r="F2" s="12"/>
      <c r="G2" s="13"/>
      <c r="I2" s="13" t="s">
        <v>18</v>
      </c>
    </row>
    <row r="3" spans="1:9" s="64" customFormat="1" ht="21" customHeight="1">
      <c r="A3" s="14" t="s">
        <v>36</v>
      </c>
      <c r="B3" s="14"/>
      <c r="C3" s="89" t="s">
        <v>37</v>
      </c>
      <c r="D3" s="14" t="s">
        <v>66</v>
      </c>
      <c r="E3" s="14"/>
      <c r="F3" s="14"/>
      <c r="G3" s="90" t="s">
        <v>67</v>
      </c>
      <c r="H3" s="14"/>
      <c r="I3" s="14"/>
    </row>
    <row r="4" spans="1:9" s="64" customFormat="1" ht="21" customHeight="1">
      <c r="A4" s="14" t="s">
        <v>43</v>
      </c>
      <c r="B4" s="14" t="s">
        <v>44</v>
      </c>
      <c r="C4" s="91"/>
      <c r="D4" s="14" t="s">
        <v>6</v>
      </c>
      <c r="E4" s="14" t="s">
        <v>68</v>
      </c>
      <c r="F4" s="14" t="s">
        <v>69</v>
      </c>
      <c r="G4" s="90" t="s">
        <v>37</v>
      </c>
      <c r="H4" s="92" t="s">
        <v>68</v>
      </c>
      <c r="I4" s="92" t="s">
        <v>69</v>
      </c>
    </row>
    <row r="5" spans="1:9" s="87" customFormat="1" ht="21" customHeight="1">
      <c r="A5" s="93"/>
      <c r="B5" s="93" t="s">
        <v>6</v>
      </c>
      <c r="C5" s="94">
        <f>D5</f>
        <v>389.93</v>
      </c>
      <c r="D5" s="95">
        <f>D6+D12+D18+D22</f>
        <v>389.93</v>
      </c>
      <c r="E5" s="95">
        <f>E6+E12+E18+E22</f>
        <v>307.93</v>
      </c>
      <c r="F5" s="95">
        <f>F6+F12+F18+F22</f>
        <v>82</v>
      </c>
      <c r="G5" s="96"/>
      <c r="H5" s="97"/>
      <c r="I5" s="97"/>
    </row>
    <row r="6" spans="1:9" s="64" customFormat="1" ht="21" customHeight="1">
      <c r="A6" s="98">
        <v>201</v>
      </c>
      <c r="B6" s="99" t="s">
        <v>45</v>
      </c>
      <c r="C6" s="100">
        <f>D6</f>
        <v>326.99</v>
      </c>
      <c r="D6" s="101">
        <f>E6+F6</f>
        <v>326.99</v>
      </c>
      <c r="E6" s="102">
        <f>E7</f>
        <v>244.99</v>
      </c>
      <c r="F6" s="102">
        <f>F7</f>
        <v>82</v>
      </c>
      <c r="G6" s="103"/>
      <c r="H6" s="92"/>
      <c r="I6" s="92"/>
    </row>
    <row r="7" spans="1:9" ht="21.75" customHeight="1">
      <c r="A7" s="99">
        <v>20131</v>
      </c>
      <c r="B7" s="99" t="s">
        <v>46</v>
      </c>
      <c r="C7" s="104">
        <f>D7+G7</f>
        <v>326.99</v>
      </c>
      <c r="D7" s="101">
        <f>E7+F7</f>
        <v>326.99</v>
      </c>
      <c r="E7" s="102">
        <f>E8+E9+E10+E11</f>
        <v>244.99</v>
      </c>
      <c r="F7" s="102">
        <f>F8+F9+F10+F11</f>
        <v>82</v>
      </c>
      <c r="G7" s="21">
        <f>H7+I7</f>
        <v>0</v>
      </c>
      <c r="H7" s="105"/>
      <c r="I7" s="105"/>
    </row>
    <row r="8" spans="1:9" ht="21.75" customHeight="1">
      <c r="A8" s="99">
        <v>2103101</v>
      </c>
      <c r="B8" s="99" t="s">
        <v>47</v>
      </c>
      <c r="C8" s="104">
        <f>D8+G8</f>
        <v>244.99</v>
      </c>
      <c r="D8" s="106">
        <f>E8+F8</f>
        <v>244.99</v>
      </c>
      <c r="E8" s="102">
        <v>244.99</v>
      </c>
      <c r="F8" s="107"/>
      <c r="G8" s="21">
        <f>H8+I8</f>
        <v>0</v>
      </c>
      <c r="H8" s="105"/>
      <c r="I8" s="105"/>
    </row>
    <row r="9" spans="1:9" ht="21.75" customHeight="1">
      <c r="A9" s="99">
        <v>2013102</v>
      </c>
      <c r="B9" s="99" t="s">
        <v>48</v>
      </c>
      <c r="C9" s="104">
        <f aca="true" t="shared" si="0" ref="C9:C24">D9+G9</f>
        <v>13</v>
      </c>
      <c r="D9" s="106">
        <f aca="true" t="shared" si="1" ref="D9:D24">E9+F9</f>
        <v>13</v>
      </c>
      <c r="E9" s="102"/>
      <c r="F9" s="107">
        <v>13</v>
      </c>
      <c r="G9" s="21">
        <f aca="true" t="shared" si="2" ref="G9:G21">H9+I9</f>
        <v>0</v>
      </c>
      <c r="H9" s="105"/>
      <c r="I9" s="105"/>
    </row>
    <row r="10" spans="1:9" ht="21.75" customHeight="1">
      <c r="A10" s="99">
        <v>2013105</v>
      </c>
      <c r="B10" s="99" t="s">
        <v>49</v>
      </c>
      <c r="C10" s="104">
        <f t="shared" si="0"/>
        <v>50</v>
      </c>
      <c r="D10" s="106">
        <f t="shared" si="1"/>
        <v>50</v>
      </c>
      <c r="E10" s="102"/>
      <c r="F10" s="106">
        <v>50</v>
      </c>
      <c r="G10" s="21">
        <f t="shared" si="2"/>
        <v>0</v>
      </c>
      <c r="H10" s="105"/>
      <c r="I10" s="105"/>
    </row>
    <row r="11" spans="1:9" ht="21.75" customHeight="1">
      <c r="A11" s="99">
        <v>2013199</v>
      </c>
      <c r="B11" s="99" t="s">
        <v>50</v>
      </c>
      <c r="C11" s="104">
        <f t="shared" si="0"/>
        <v>19</v>
      </c>
      <c r="D11" s="106">
        <f t="shared" si="1"/>
        <v>19</v>
      </c>
      <c r="E11" s="102"/>
      <c r="F11" s="108" t="s">
        <v>70</v>
      </c>
      <c r="G11" s="21">
        <f t="shared" si="2"/>
        <v>0</v>
      </c>
      <c r="H11" s="105"/>
      <c r="I11" s="105"/>
    </row>
    <row r="12" spans="1:9" ht="21.75" customHeight="1">
      <c r="A12" s="109">
        <v>208</v>
      </c>
      <c r="B12" s="110" t="s">
        <v>51</v>
      </c>
      <c r="C12" s="104">
        <f t="shared" si="0"/>
        <v>28</v>
      </c>
      <c r="D12" s="106">
        <f t="shared" si="1"/>
        <v>28</v>
      </c>
      <c r="E12" s="111">
        <f>E13+E16</f>
        <v>28</v>
      </c>
      <c r="F12" s="108"/>
      <c r="G12" s="21">
        <f t="shared" si="2"/>
        <v>0</v>
      </c>
      <c r="H12" s="105"/>
      <c r="I12" s="105"/>
    </row>
    <row r="13" spans="1:9" ht="21.75" customHeight="1">
      <c r="A13" s="110">
        <v>201805</v>
      </c>
      <c r="B13" s="110" t="s">
        <v>52</v>
      </c>
      <c r="C13" s="104">
        <f t="shared" si="0"/>
        <v>27.32</v>
      </c>
      <c r="D13" s="106">
        <f t="shared" si="1"/>
        <v>27.32</v>
      </c>
      <c r="E13" s="111">
        <f>E14+E15</f>
        <v>27.32</v>
      </c>
      <c r="F13" s="107"/>
      <c r="G13" s="21">
        <f t="shared" si="2"/>
        <v>0</v>
      </c>
      <c r="H13" s="105"/>
      <c r="I13" s="105"/>
    </row>
    <row r="14" spans="1:9" ht="21.75" customHeight="1">
      <c r="A14" s="110">
        <v>2080501</v>
      </c>
      <c r="B14" s="110" t="s">
        <v>53</v>
      </c>
      <c r="C14" s="104">
        <f t="shared" si="0"/>
        <v>0.07</v>
      </c>
      <c r="D14" s="106">
        <f t="shared" si="1"/>
        <v>0.07</v>
      </c>
      <c r="E14" s="111">
        <v>0.07</v>
      </c>
      <c r="F14" s="112"/>
      <c r="G14" s="21">
        <f t="shared" si="2"/>
        <v>0</v>
      </c>
      <c r="H14" s="105"/>
      <c r="I14" s="105"/>
    </row>
    <row r="15" spans="1:9" ht="21.75" customHeight="1">
      <c r="A15" s="110">
        <v>2080502</v>
      </c>
      <c r="B15" s="110" t="s">
        <v>54</v>
      </c>
      <c r="C15" s="104">
        <f t="shared" si="0"/>
        <v>27.25</v>
      </c>
      <c r="D15" s="106">
        <f t="shared" si="1"/>
        <v>27.25</v>
      </c>
      <c r="E15" s="111">
        <v>27.25</v>
      </c>
      <c r="F15" s="113"/>
      <c r="G15" s="21">
        <f t="shared" si="2"/>
        <v>0</v>
      </c>
      <c r="H15" s="105"/>
      <c r="I15" s="105"/>
    </row>
    <row r="16" spans="1:9" ht="21.75" customHeight="1">
      <c r="A16" s="110">
        <v>20827</v>
      </c>
      <c r="B16" s="110" t="s">
        <v>55</v>
      </c>
      <c r="C16" s="104">
        <f t="shared" si="0"/>
        <v>0.68</v>
      </c>
      <c r="D16" s="106">
        <f t="shared" si="1"/>
        <v>0.68</v>
      </c>
      <c r="E16" s="111">
        <v>0.68</v>
      </c>
      <c r="F16" s="113"/>
      <c r="G16" s="21">
        <f t="shared" si="2"/>
        <v>0</v>
      </c>
      <c r="H16" s="105"/>
      <c r="I16" s="105"/>
    </row>
    <row r="17" spans="1:9" ht="21.75" customHeight="1">
      <c r="A17" s="110">
        <v>2082702</v>
      </c>
      <c r="B17" s="110" t="s">
        <v>56</v>
      </c>
      <c r="C17" s="104">
        <f t="shared" si="0"/>
        <v>0.68</v>
      </c>
      <c r="D17" s="106">
        <f t="shared" si="1"/>
        <v>0.68</v>
      </c>
      <c r="E17" s="111">
        <v>0.68</v>
      </c>
      <c r="F17" s="114"/>
      <c r="G17" s="21">
        <f t="shared" si="2"/>
        <v>0</v>
      </c>
      <c r="H17" s="105"/>
      <c r="I17" s="105"/>
    </row>
    <row r="18" spans="1:9" ht="21.75" customHeight="1">
      <c r="A18" s="109">
        <v>210</v>
      </c>
      <c r="B18" s="110" t="s">
        <v>57</v>
      </c>
      <c r="C18" s="104">
        <f t="shared" si="0"/>
        <v>18.59</v>
      </c>
      <c r="D18" s="106">
        <f t="shared" si="1"/>
        <v>18.59</v>
      </c>
      <c r="E18" s="115">
        <f aca="true" t="shared" si="3" ref="E18:E23">E19</f>
        <v>18.59</v>
      </c>
      <c r="F18" s="114"/>
      <c r="G18" s="21">
        <f t="shared" si="2"/>
        <v>0</v>
      </c>
      <c r="H18" s="105"/>
      <c r="I18" s="105"/>
    </row>
    <row r="19" spans="1:9" ht="21.75" customHeight="1">
      <c r="A19" s="110">
        <v>21011</v>
      </c>
      <c r="B19" s="110" t="s">
        <v>58</v>
      </c>
      <c r="C19" s="104">
        <f t="shared" si="0"/>
        <v>18.59</v>
      </c>
      <c r="D19" s="106">
        <f t="shared" si="1"/>
        <v>18.59</v>
      </c>
      <c r="E19" s="115">
        <f>E20+E21</f>
        <v>18.59</v>
      </c>
      <c r="F19" s="113"/>
      <c r="G19" s="21">
        <f t="shared" si="2"/>
        <v>0</v>
      </c>
      <c r="H19" s="105"/>
      <c r="I19" s="105"/>
    </row>
    <row r="20" spans="1:9" ht="21.75" customHeight="1">
      <c r="A20" s="110">
        <v>2101101</v>
      </c>
      <c r="B20" s="110" t="s">
        <v>59</v>
      </c>
      <c r="C20" s="104">
        <f t="shared" si="0"/>
        <v>12.66</v>
      </c>
      <c r="D20" s="106">
        <f t="shared" si="1"/>
        <v>12.66</v>
      </c>
      <c r="E20" s="115">
        <v>12.66</v>
      </c>
      <c r="F20" s="114"/>
      <c r="G20" s="21">
        <f t="shared" si="2"/>
        <v>0</v>
      </c>
      <c r="H20" s="105"/>
      <c r="I20" s="105"/>
    </row>
    <row r="21" spans="1:9" s="88" customFormat="1" ht="21" customHeight="1">
      <c r="A21" s="110">
        <v>2101103</v>
      </c>
      <c r="B21" s="110" t="s">
        <v>60</v>
      </c>
      <c r="C21" s="116">
        <f t="shared" si="0"/>
        <v>5.93</v>
      </c>
      <c r="D21" s="106">
        <f t="shared" si="1"/>
        <v>5.93</v>
      </c>
      <c r="E21" s="115">
        <v>5.93</v>
      </c>
      <c r="F21" s="117"/>
      <c r="G21" s="118">
        <f t="shared" si="2"/>
        <v>0</v>
      </c>
      <c r="H21" s="31">
        <f>SUM(H7:H20)</f>
        <v>0</v>
      </c>
      <c r="I21" s="31">
        <f>SUM(I7:I20)</f>
        <v>0</v>
      </c>
    </row>
    <row r="22" spans="1:9" ht="19.5" customHeight="1">
      <c r="A22" s="109">
        <v>221</v>
      </c>
      <c r="B22" s="110" t="s">
        <v>61</v>
      </c>
      <c r="C22" s="116">
        <f t="shared" si="0"/>
        <v>16.35</v>
      </c>
      <c r="D22" s="106">
        <f t="shared" si="1"/>
        <v>16.35</v>
      </c>
      <c r="E22" s="115" t="str">
        <f t="shared" si="3"/>
        <v>16.35</v>
      </c>
      <c r="F22" s="119"/>
      <c r="G22" s="119"/>
      <c r="H22" s="119"/>
      <c r="I22" s="119"/>
    </row>
    <row r="23" spans="1:9" ht="26.25" customHeight="1">
      <c r="A23" s="120">
        <v>22102</v>
      </c>
      <c r="B23" s="110" t="s">
        <v>62</v>
      </c>
      <c r="C23" s="116">
        <f t="shared" si="0"/>
        <v>16.35</v>
      </c>
      <c r="D23" s="106">
        <f t="shared" si="1"/>
        <v>16.35</v>
      </c>
      <c r="E23" s="121" t="str">
        <f t="shared" si="3"/>
        <v>16.35</v>
      </c>
      <c r="F23" s="119"/>
      <c r="G23" s="119"/>
      <c r="H23" s="119"/>
      <c r="I23" s="119"/>
    </row>
    <row r="24" spans="1:9" ht="26.25" customHeight="1">
      <c r="A24" s="120">
        <v>2210201</v>
      </c>
      <c r="B24" s="110" t="s">
        <v>63</v>
      </c>
      <c r="C24" s="116">
        <f t="shared" si="0"/>
        <v>16.35</v>
      </c>
      <c r="D24" s="106">
        <f t="shared" si="1"/>
        <v>16.35</v>
      </c>
      <c r="E24" s="122" t="s">
        <v>64</v>
      </c>
      <c r="F24" s="119"/>
      <c r="G24" s="119"/>
      <c r="H24" s="119"/>
      <c r="I24" s="119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19.5" customHeight="1"/>
    <row r="258" ht="19.5" customHeight="1"/>
    <row r="259" ht="19.5" customHeight="1"/>
    <row r="260" ht="19.5" customHeight="1"/>
  </sheetData>
  <sheetProtection/>
  <mergeCells count="5">
    <mergeCell ref="A1:I1"/>
    <mergeCell ref="A3:B3"/>
    <mergeCell ref="D3:F3"/>
    <mergeCell ref="G3:I3"/>
    <mergeCell ref="C3:C4"/>
  </mergeCells>
  <printOptions horizontalCentered="1" vertic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9" sqref="D9"/>
    </sheetView>
  </sheetViews>
  <sheetFormatPr defaultColWidth="9.00390625" defaultRowHeight="14.25"/>
  <cols>
    <col min="1" max="1" width="27.00390625" style="65" customWidth="1"/>
    <col min="2" max="2" width="13.50390625" style="65" customWidth="1"/>
    <col min="3" max="3" width="27.00390625" style="65" customWidth="1"/>
    <col min="4" max="4" width="13.50390625" style="65" customWidth="1"/>
    <col min="5" max="5" width="29.75390625" style="65" customWidth="1"/>
    <col min="6" max="16384" width="9.00390625" style="65" customWidth="1"/>
  </cols>
  <sheetData>
    <row r="1" spans="1:4" ht="21.75" customHeight="1">
      <c r="A1" s="11" t="s">
        <v>71</v>
      </c>
      <c r="B1" s="11"/>
      <c r="C1" s="11"/>
      <c r="D1" s="11"/>
    </row>
    <row r="2" spans="1:4" ht="17.25" customHeight="1">
      <c r="A2" s="12"/>
      <c r="B2" s="12"/>
      <c r="C2" s="12"/>
      <c r="D2" s="13" t="s">
        <v>18</v>
      </c>
    </row>
    <row r="3" spans="1:4" ht="21" customHeight="1">
      <c r="A3" s="141" t="s">
        <v>19</v>
      </c>
      <c r="B3" s="82"/>
      <c r="C3" s="141" t="s">
        <v>20</v>
      </c>
      <c r="D3" s="82"/>
    </row>
    <row r="4" spans="1:4" ht="21" customHeight="1">
      <c r="A4" s="141" t="s">
        <v>21</v>
      </c>
      <c r="B4" s="141" t="s">
        <v>22</v>
      </c>
      <c r="C4" s="141" t="s">
        <v>21</v>
      </c>
      <c r="D4" s="141" t="s">
        <v>22</v>
      </c>
    </row>
    <row r="5" spans="1:4" ht="21" customHeight="1">
      <c r="A5" s="17" t="s">
        <v>72</v>
      </c>
      <c r="B5" s="18">
        <v>389.93</v>
      </c>
      <c r="C5" s="17" t="s">
        <v>73</v>
      </c>
      <c r="D5" s="21">
        <f>D6+D7</f>
        <v>389.93</v>
      </c>
    </row>
    <row r="6" spans="1:4" ht="21" customHeight="1">
      <c r="A6" s="17" t="s">
        <v>74</v>
      </c>
      <c r="B6" s="18"/>
      <c r="C6" s="17" t="s">
        <v>75</v>
      </c>
      <c r="D6" s="21">
        <v>307.93</v>
      </c>
    </row>
    <row r="7" spans="1:4" ht="21" customHeight="1">
      <c r="A7" s="17"/>
      <c r="B7" s="18"/>
      <c r="C7" s="17" t="s">
        <v>76</v>
      </c>
      <c r="D7" s="21">
        <v>82</v>
      </c>
    </row>
    <row r="8" spans="1:4" ht="21" customHeight="1">
      <c r="A8" s="17"/>
      <c r="B8" s="18"/>
      <c r="C8" s="17" t="s">
        <v>77</v>
      </c>
      <c r="D8" s="23">
        <f>D9+D10</f>
        <v>0</v>
      </c>
    </row>
    <row r="9" spans="1:4" ht="21" customHeight="1">
      <c r="A9" s="17"/>
      <c r="B9" s="18"/>
      <c r="C9" s="17" t="s">
        <v>75</v>
      </c>
      <c r="D9" s="18"/>
    </row>
    <row r="10" spans="1:4" ht="21" customHeight="1">
      <c r="A10" s="17"/>
      <c r="B10" s="18"/>
      <c r="C10" s="17" t="s">
        <v>76</v>
      </c>
      <c r="D10" s="18"/>
    </row>
    <row r="11" spans="1:4" ht="21" customHeight="1">
      <c r="A11" s="25"/>
      <c r="B11" s="18"/>
      <c r="C11" s="17"/>
      <c r="D11" s="18"/>
    </row>
    <row r="12" spans="1:4" ht="21" customHeight="1">
      <c r="A12" s="17"/>
      <c r="B12" s="17"/>
      <c r="C12" s="22"/>
      <c r="D12" s="18"/>
    </row>
    <row r="13" spans="1:4" ht="21" customHeight="1">
      <c r="A13" s="17"/>
      <c r="B13" s="17"/>
      <c r="C13" s="26"/>
      <c r="D13" s="18"/>
    </row>
    <row r="14" spans="1:4" ht="21" customHeight="1">
      <c r="A14" s="17"/>
      <c r="B14" s="17"/>
      <c r="C14" s="27"/>
      <c r="D14" s="18"/>
    </row>
    <row r="15" spans="1:4" ht="21" customHeight="1">
      <c r="A15" s="17"/>
      <c r="B15" s="17"/>
      <c r="C15" s="27"/>
      <c r="D15" s="18"/>
    </row>
    <row r="16" spans="1:4" ht="21" customHeight="1">
      <c r="A16" s="17"/>
      <c r="B16" s="17"/>
      <c r="C16" s="28"/>
      <c r="D16" s="18"/>
    </row>
    <row r="17" spans="1:4" ht="21" customHeight="1">
      <c r="A17" s="17"/>
      <c r="B17" s="17"/>
      <c r="C17" s="28"/>
      <c r="D17" s="18"/>
    </row>
    <row r="18" spans="1:4" ht="21" customHeight="1">
      <c r="A18" s="17"/>
      <c r="B18" s="17"/>
      <c r="C18" s="27"/>
      <c r="D18" s="17"/>
    </row>
    <row r="19" spans="1:4" ht="21" customHeight="1">
      <c r="A19" s="17"/>
      <c r="B19" s="17"/>
      <c r="C19" s="27"/>
      <c r="D19" s="17"/>
    </row>
    <row r="20" spans="1:4" ht="21" customHeight="1">
      <c r="A20" s="17"/>
      <c r="B20" s="17"/>
      <c r="C20" s="28"/>
      <c r="D20" s="17"/>
    </row>
    <row r="21" spans="1:4" ht="21" customHeight="1">
      <c r="A21" s="17"/>
      <c r="B21" s="17"/>
      <c r="C21" s="27"/>
      <c r="D21" s="17"/>
    </row>
    <row r="22" spans="1:4" ht="21" customHeight="1">
      <c r="A22" s="17"/>
      <c r="B22" s="17"/>
      <c r="C22" s="27"/>
      <c r="D22" s="17"/>
    </row>
    <row r="23" spans="1:4" ht="21" customHeight="1">
      <c r="A23" s="17"/>
      <c r="B23" s="17"/>
      <c r="C23" s="27"/>
      <c r="D23" s="17"/>
    </row>
    <row r="24" spans="1:4" ht="21" customHeight="1">
      <c r="A24" s="17"/>
      <c r="B24" s="17"/>
      <c r="C24" s="29"/>
      <c r="D24" s="17"/>
    </row>
    <row r="25" spans="1:4" ht="21" customHeight="1">
      <c r="A25" s="17"/>
      <c r="B25" s="17"/>
      <c r="C25" s="29"/>
      <c r="D25" s="17"/>
    </row>
    <row r="26" spans="1:4" ht="21" customHeight="1">
      <c r="A26" s="17"/>
      <c r="B26" s="17"/>
      <c r="C26" s="27"/>
      <c r="D26" s="17"/>
    </row>
    <row r="27" spans="1:4" ht="21" customHeight="1">
      <c r="A27" s="17"/>
      <c r="B27" s="17"/>
      <c r="C27" s="28"/>
      <c r="D27" s="17"/>
    </row>
    <row r="28" spans="1:4" ht="21" customHeight="1">
      <c r="A28" s="17"/>
      <c r="B28" s="17"/>
      <c r="C28" s="29"/>
      <c r="D28" s="17"/>
    </row>
    <row r="29" spans="1:4" ht="21" customHeight="1">
      <c r="A29" s="17"/>
      <c r="B29" s="17"/>
      <c r="C29" s="30"/>
      <c r="D29" s="17"/>
    </row>
    <row r="30" spans="1:4" ht="21" customHeight="1">
      <c r="A30" s="85" t="s">
        <v>78</v>
      </c>
      <c r="B30" s="86">
        <f>SUM(B5:B6)</f>
        <v>389.93</v>
      </c>
      <c r="C30" s="31" t="s">
        <v>78</v>
      </c>
      <c r="D30" s="34">
        <f>D5+D8</f>
        <v>389.93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F20" sqref="F20"/>
    </sheetView>
  </sheetViews>
  <sheetFormatPr defaultColWidth="9.00390625" defaultRowHeight="14.25"/>
  <cols>
    <col min="1" max="1" width="10.25390625" style="65" customWidth="1"/>
    <col min="2" max="2" width="25.125" style="65" customWidth="1"/>
    <col min="3" max="3" width="17.00390625" style="65" customWidth="1"/>
    <col min="4" max="5" width="13.25390625" style="65" customWidth="1"/>
    <col min="6" max="6" width="29.75390625" style="65" customWidth="1"/>
    <col min="7" max="16384" width="9.00390625" style="65" customWidth="1"/>
  </cols>
  <sheetData>
    <row r="1" spans="1:5" ht="21.75" customHeight="1">
      <c r="A1" s="11" t="s">
        <v>79</v>
      </c>
      <c r="B1" s="11"/>
      <c r="C1" s="11"/>
      <c r="D1" s="11"/>
      <c r="E1" s="11"/>
    </row>
    <row r="2" spans="1:5" ht="34.5" customHeight="1">
      <c r="A2" s="12"/>
      <c r="B2" s="12"/>
      <c r="C2" s="12"/>
      <c r="D2" s="12"/>
      <c r="E2" s="13" t="s">
        <v>18</v>
      </c>
    </row>
    <row r="3" spans="1:5" s="64" customFormat="1" ht="21" customHeight="1">
      <c r="A3" s="14" t="s">
        <v>36</v>
      </c>
      <c r="B3" s="14"/>
      <c r="C3" s="14" t="s">
        <v>37</v>
      </c>
      <c r="D3" s="14" t="s">
        <v>68</v>
      </c>
      <c r="E3" s="14" t="s">
        <v>69</v>
      </c>
    </row>
    <row r="4" spans="1:5" s="64" customFormat="1" ht="21" customHeight="1">
      <c r="A4" s="14" t="s">
        <v>43</v>
      </c>
      <c r="B4" s="14" t="s">
        <v>44</v>
      </c>
      <c r="C4" s="14"/>
      <c r="D4" s="14"/>
      <c r="E4" s="14"/>
    </row>
    <row r="5" spans="1:5" s="64" customFormat="1" ht="21" customHeight="1">
      <c r="A5" s="66"/>
      <c r="B5" s="66" t="s">
        <v>6</v>
      </c>
      <c r="C5" s="67">
        <f>D5+E5</f>
        <v>389.93</v>
      </c>
      <c r="D5" s="67">
        <f>D6+D12+D18+D22</f>
        <v>307.93</v>
      </c>
      <c r="E5" s="67">
        <f>E6+E12+E18+E22</f>
        <v>82</v>
      </c>
    </row>
    <row r="6" spans="1:5" ht="21.75" customHeight="1">
      <c r="A6" s="68">
        <v>201</v>
      </c>
      <c r="B6" s="67" t="s">
        <v>45</v>
      </c>
      <c r="C6" s="67">
        <f aca="true" t="shared" si="0" ref="C6:C24">D6+E6</f>
        <v>326.99</v>
      </c>
      <c r="D6" s="67">
        <f>D7</f>
        <v>244.99</v>
      </c>
      <c r="E6" s="67">
        <f>E7</f>
        <v>82</v>
      </c>
    </row>
    <row r="7" spans="1:5" ht="21.75" customHeight="1">
      <c r="A7" s="67">
        <v>20131</v>
      </c>
      <c r="B7" s="67" t="s">
        <v>46</v>
      </c>
      <c r="C7" s="67">
        <f t="shared" si="0"/>
        <v>326.99</v>
      </c>
      <c r="D7" s="67">
        <f>D8+D9+D10+D11</f>
        <v>244.99</v>
      </c>
      <c r="E7" s="67">
        <f>E8+E9+E10+E11</f>
        <v>82</v>
      </c>
    </row>
    <row r="8" spans="1:5" ht="21.75" customHeight="1">
      <c r="A8" s="67">
        <v>2103101</v>
      </c>
      <c r="B8" s="67" t="s">
        <v>47</v>
      </c>
      <c r="C8" s="67">
        <f t="shared" si="0"/>
        <v>244.99</v>
      </c>
      <c r="D8" s="67">
        <v>244.99</v>
      </c>
      <c r="E8" s="69"/>
    </row>
    <row r="9" spans="1:5" ht="21.75" customHeight="1">
      <c r="A9" s="67">
        <v>2013102</v>
      </c>
      <c r="B9" s="67" t="s">
        <v>48</v>
      </c>
      <c r="C9" s="67">
        <f t="shared" si="0"/>
        <v>13</v>
      </c>
      <c r="D9" s="67"/>
      <c r="E9" s="69">
        <v>13</v>
      </c>
    </row>
    <row r="10" spans="1:5" ht="21.75" customHeight="1">
      <c r="A10" s="67">
        <v>2013105</v>
      </c>
      <c r="B10" s="67" t="s">
        <v>49</v>
      </c>
      <c r="C10" s="67">
        <f t="shared" si="0"/>
        <v>50</v>
      </c>
      <c r="D10" s="67"/>
      <c r="E10" s="70">
        <v>50</v>
      </c>
    </row>
    <row r="11" spans="1:5" ht="21.75" customHeight="1">
      <c r="A11" s="67">
        <v>2013199</v>
      </c>
      <c r="B11" s="67" t="s">
        <v>50</v>
      </c>
      <c r="C11" s="67">
        <f t="shared" si="0"/>
        <v>19</v>
      </c>
      <c r="D11" s="67"/>
      <c r="E11" s="71" t="s">
        <v>70</v>
      </c>
    </row>
    <row r="12" spans="1:5" ht="21.75" customHeight="1">
      <c r="A12" s="72">
        <v>208</v>
      </c>
      <c r="B12" s="73" t="s">
        <v>51</v>
      </c>
      <c r="C12" s="67">
        <f t="shared" si="0"/>
        <v>28</v>
      </c>
      <c r="D12" s="74">
        <f>D13+D16</f>
        <v>28</v>
      </c>
      <c r="E12" s="71"/>
    </row>
    <row r="13" spans="1:5" ht="21.75" customHeight="1">
      <c r="A13" s="73">
        <v>201805</v>
      </c>
      <c r="B13" s="73" t="s">
        <v>52</v>
      </c>
      <c r="C13" s="67">
        <f t="shared" si="0"/>
        <v>27.32</v>
      </c>
      <c r="D13" s="74">
        <f>D14+D15</f>
        <v>27.32</v>
      </c>
      <c r="E13" s="69"/>
    </row>
    <row r="14" spans="1:5" ht="21.75" customHeight="1">
      <c r="A14" s="73">
        <v>2080501</v>
      </c>
      <c r="B14" s="73" t="s">
        <v>53</v>
      </c>
      <c r="C14" s="67">
        <f t="shared" si="0"/>
        <v>0.07</v>
      </c>
      <c r="D14" s="74">
        <v>0.07</v>
      </c>
      <c r="E14" s="75"/>
    </row>
    <row r="15" spans="1:5" ht="21.75" customHeight="1">
      <c r="A15" s="73">
        <v>2080502</v>
      </c>
      <c r="B15" s="73" t="s">
        <v>54</v>
      </c>
      <c r="C15" s="67">
        <f t="shared" si="0"/>
        <v>27.25</v>
      </c>
      <c r="D15" s="74">
        <v>27.25</v>
      </c>
      <c r="E15" s="76"/>
    </row>
    <row r="16" spans="1:5" ht="21.75" customHeight="1">
      <c r="A16" s="73">
        <v>20827</v>
      </c>
      <c r="B16" s="73" t="s">
        <v>55</v>
      </c>
      <c r="C16" s="67">
        <f t="shared" si="0"/>
        <v>0.68</v>
      </c>
      <c r="D16" s="74">
        <v>0.68</v>
      </c>
      <c r="E16" s="76"/>
    </row>
    <row r="17" spans="1:5" ht="21.75" customHeight="1">
      <c r="A17" s="73">
        <v>2082702</v>
      </c>
      <c r="B17" s="73" t="s">
        <v>56</v>
      </c>
      <c r="C17" s="67">
        <f t="shared" si="0"/>
        <v>0.68</v>
      </c>
      <c r="D17" s="74">
        <v>0.68</v>
      </c>
      <c r="E17" s="77"/>
    </row>
    <row r="18" spans="1:5" ht="21.75" customHeight="1">
      <c r="A18" s="72">
        <v>210</v>
      </c>
      <c r="B18" s="73" t="s">
        <v>57</v>
      </c>
      <c r="C18" s="67">
        <f t="shared" si="0"/>
        <v>18.59</v>
      </c>
      <c r="D18" s="78">
        <f aca="true" t="shared" si="1" ref="D18:D23">D19</f>
        <v>18.59</v>
      </c>
      <c r="E18" s="77"/>
    </row>
    <row r="19" spans="1:5" ht="21.75" customHeight="1">
      <c r="A19" s="73">
        <v>21011</v>
      </c>
      <c r="B19" s="73" t="s">
        <v>58</v>
      </c>
      <c r="C19" s="67">
        <f t="shared" si="0"/>
        <v>18.59</v>
      </c>
      <c r="D19" s="78">
        <f>D20+D21</f>
        <v>18.59</v>
      </c>
      <c r="E19" s="76"/>
    </row>
    <row r="20" spans="1:5" ht="21.75" customHeight="1">
      <c r="A20" s="73">
        <v>2101101</v>
      </c>
      <c r="B20" s="73" t="s">
        <v>59</v>
      </c>
      <c r="C20" s="67">
        <f t="shared" si="0"/>
        <v>12.66</v>
      </c>
      <c r="D20" s="78">
        <v>12.66</v>
      </c>
      <c r="E20" s="77"/>
    </row>
    <row r="21" spans="1:5" ht="21.75" customHeight="1">
      <c r="A21" s="73">
        <v>2101103</v>
      </c>
      <c r="B21" s="73" t="s">
        <v>60</v>
      </c>
      <c r="C21" s="67">
        <f t="shared" si="0"/>
        <v>5.93</v>
      </c>
      <c r="D21" s="78">
        <v>5.93</v>
      </c>
      <c r="E21" s="79"/>
    </row>
    <row r="22" spans="1:5" ht="21.75" customHeight="1">
      <c r="A22" s="72">
        <v>221</v>
      </c>
      <c r="B22" s="73" t="s">
        <v>61</v>
      </c>
      <c r="C22" s="67">
        <f t="shared" si="0"/>
        <v>16.35</v>
      </c>
      <c r="D22" s="78" t="str">
        <f t="shared" si="1"/>
        <v>16.35</v>
      </c>
      <c r="E22" s="80"/>
    </row>
    <row r="23" spans="1:5" ht="21.75" customHeight="1">
      <c r="A23" s="73">
        <v>22102</v>
      </c>
      <c r="B23" s="73" t="s">
        <v>62</v>
      </c>
      <c r="C23" s="67">
        <f t="shared" si="0"/>
        <v>16.35</v>
      </c>
      <c r="D23" s="70" t="str">
        <f t="shared" si="1"/>
        <v>16.35</v>
      </c>
      <c r="E23" s="80"/>
    </row>
    <row r="24" spans="1:5" ht="21.75" customHeight="1">
      <c r="A24" s="73">
        <v>2210201</v>
      </c>
      <c r="B24" s="73" t="s">
        <v>63</v>
      </c>
      <c r="C24" s="67">
        <f t="shared" si="0"/>
        <v>16.35</v>
      </c>
      <c r="D24" s="81" t="s">
        <v>64</v>
      </c>
      <c r="E24" s="80"/>
    </row>
    <row r="25" spans="1:5" ht="21.75" customHeight="1">
      <c r="A25" s="82"/>
      <c r="B25" s="82"/>
      <c r="C25" s="83">
        <f>D25++E25</f>
        <v>0</v>
      </c>
      <c r="D25" s="84"/>
      <c r="E25" s="82"/>
    </row>
    <row r="26" spans="1:5" ht="21.75" customHeight="1">
      <c r="A26" s="17"/>
      <c r="B26" s="17"/>
      <c r="C26" s="19">
        <f>D26++E26</f>
        <v>0</v>
      </c>
      <c r="D26" s="27"/>
      <c r="E26" s="17"/>
    </row>
    <row r="27" spans="1:5" ht="21.75" customHeight="1">
      <c r="A27" s="17"/>
      <c r="B27" s="17"/>
      <c r="C27" s="19">
        <f>D27++E27</f>
        <v>0</v>
      </c>
      <c r="D27" s="28"/>
      <c r="E27" s="17"/>
    </row>
    <row r="28" spans="1:5" ht="21.75" customHeight="1">
      <c r="A28" s="17"/>
      <c r="B28" s="17"/>
      <c r="C28" s="19">
        <f>D28++E28</f>
        <v>0</v>
      </c>
      <c r="D28" s="29"/>
      <c r="E28" s="17"/>
    </row>
    <row r="29" spans="1:5" ht="21.75" customHeight="1">
      <c r="A29" s="17"/>
      <c r="B29" s="17"/>
      <c r="C29" s="19">
        <f>D29++E29</f>
        <v>0</v>
      </c>
      <c r="D29" s="30"/>
      <c r="E29" s="17"/>
    </row>
    <row r="30" ht="19.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19.5" customHeight="1"/>
    <row r="266" ht="19.5" customHeight="1"/>
    <row r="267" ht="19.5" customHeight="1"/>
    <row r="268" ht="19.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BA4" sqref="BA4:BM4"/>
    </sheetView>
  </sheetViews>
  <sheetFormatPr defaultColWidth="9.00390625" defaultRowHeight="14.25"/>
  <cols>
    <col min="1" max="3" width="3.75390625" style="0" customWidth="1"/>
    <col min="4" max="4" width="28.00390625" style="0" customWidth="1"/>
    <col min="5" max="6" width="7.75390625" style="0" customWidth="1"/>
    <col min="7" max="7" width="6.625" style="0" customWidth="1"/>
    <col min="8" max="8" width="7.00390625" style="0" customWidth="1"/>
    <col min="9" max="9" width="6.625" style="0" customWidth="1"/>
    <col min="10" max="10" width="6.875" style="0" customWidth="1"/>
    <col min="11" max="11" width="7.75390625" style="0" customWidth="1"/>
    <col min="13" max="13" width="5.75390625" style="0" customWidth="1"/>
    <col min="14" max="14" width="6.25390625" style="0" customWidth="1"/>
    <col min="15" max="15" width="7.00390625" style="0" customWidth="1"/>
    <col min="16" max="16" width="6.75390625" style="0" customWidth="1"/>
    <col min="17" max="24" width="5.50390625" style="0" customWidth="1"/>
    <col min="25" max="25" width="5.375" style="0" customWidth="1"/>
    <col min="26" max="38" width="5.25390625" style="0" customWidth="1"/>
    <col min="39" max="40" width="7.25390625" style="0" customWidth="1"/>
    <col min="41" max="47" width="5.75390625" style="0" customWidth="1"/>
    <col min="48" max="64" width="5.625" style="0" customWidth="1"/>
    <col min="65" max="65" width="5.875" style="0" customWidth="1"/>
    <col min="66" max="89" width="5.125" style="0" customWidth="1"/>
    <col min="90" max="102" width="6.375" style="0" customWidth="1"/>
  </cols>
  <sheetData>
    <row r="1" spans="1:45" ht="34.5" customHeight="1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256" s="36" customFormat="1" ht="24.75" customHeight="1">
      <c r="A2" s="40" t="s">
        <v>81</v>
      </c>
      <c r="B2" s="41"/>
      <c r="C2" s="41"/>
      <c r="D2" s="42"/>
      <c r="E2" s="43" t="s">
        <v>6</v>
      </c>
      <c r="F2" s="43" t="s">
        <v>82</v>
      </c>
      <c r="G2" s="44"/>
      <c r="H2" s="44"/>
      <c r="I2" s="44"/>
      <c r="J2" s="44"/>
      <c r="K2" s="44"/>
      <c r="L2" s="44"/>
      <c r="M2" s="44"/>
      <c r="N2" s="53"/>
      <c r="O2" s="43" t="s">
        <v>83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53"/>
      <c r="AV2" s="43" t="s">
        <v>84</v>
      </c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53"/>
      <c r="BN2" s="43" t="s">
        <v>85</v>
      </c>
      <c r="BO2" s="44"/>
      <c r="BP2" s="44"/>
      <c r="BQ2" s="44"/>
      <c r="BR2" s="53"/>
      <c r="BS2" s="43" t="s">
        <v>86</v>
      </c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55" t="s">
        <v>87</v>
      </c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5" t="s">
        <v>88</v>
      </c>
      <c r="CU2" s="60" t="s">
        <v>89</v>
      </c>
      <c r="CV2" s="55"/>
      <c r="CW2" s="60" t="s">
        <v>90</v>
      </c>
      <c r="CX2" s="60" t="s">
        <v>91</v>
      </c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36" customFormat="1" ht="48" customHeight="1">
      <c r="A3" s="40" t="s">
        <v>92</v>
      </c>
      <c r="B3" s="45"/>
      <c r="C3" s="46"/>
      <c r="D3" s="40" t="s">
        <v>44</v>
      </c>
      <c r="E3" s="47"/>
      <c r="F3" s="43" t="s">
        <v>7</v>
      </c>
      <c r="G3" s="43" t="s">
        <v>93</v>
      </c>
      <c r="H3" s="43" t="s">
        <v>94</v>
      </c>
      <c r="I3" s="43" t="s">
        <v>95</v>
      </c>
      <c r="J3" s="43" t="s">
        <v>96</v>
      </c>
      <c r="K3" s="43" t="s">
        <v>97</v>
      </c>
      <c r="L3" s="43" t="s">
        <v>98</v>
      </c>
      <c r="M3" s="43" t="s">
        <v>99</v>
      </c>
      <c r="N3" s="43" t="s">
        <v>100</v>
      </c>
      <c r="O3" s="43" t="s">
        <v>7</v>
      </c>
      <c r="P3" s="43" t="s">
        <v>101</v>
      </c>
      <c r="Q3" s="43" t="s">
        <v>102</v>
      </c>
      <c r="R3" s="43" t="s">
        <v>103</v>
      </c>
      <c r="S3" s="43" t="s">
        <v>104</v>
      </c>
      <c r="T3" s="43" t="s">
        <v>105</v>
      </c>
      <c r="U3" s="43" t="s">
        <v>106</v>
      </c>
      <c r="V3" s="43" t="s">
        <v>107</v>
      </c>
      <c r="W3" s="43" t="s">
        <v>108</v>
      </c>
      <c r="X3" s="43" t="s">
        <v>109</v>
      </c>
      <c r="Y3" s="43" t="s">
        <v>110</v>
      </c>
      <c r="Z3" s="43" t="s">
        <v>111</v>
      </c>
      <c r="AA3" s="43" t="s">
        <v>112</v>
      </c>
      <c r="AB3" s="43" t="s">
        <v>113</v>
      </c>
      <c r="AC3" s="43" t="s">
        <v>114</v>
      </c>
      <c r="AD3" s="43" t="s">
        <v>115</v>
      </c>
      <c r="AE3" s="43" t="s">
        <v>116</v>
      </c>
      <c r="AF3" s="43" t="s">
        <v>117</v>
      </c>
      <c r="AG3" s="43" t="s">
        <v>118</v>
      </c>
      <c r="AH3" s="43" t="s">
        <v>119</v>
      </c>
      <c r="AI3" s="43" t="s">
        <v>120</v>
      </c>
      <c r="AJ3" s="43" t="s">
        <v>121</v>
      </c>
      <c r="AK3" s="43" t="s">
        <v>122</v>
      </c>
      <c r="AL3" s="43" t="s">
        <v>123</v>
      </c>
      <c r="AM3" s="43" t="s">
        <v>124</v>
      </c>
      <c r="AN3" s="43" t="s">
        <v>125</v>
      </c>
      <c r="AO3" s="43" t="s">
        <v>126</v>
      </c>
      <c r="AP3" s="43" t="s">
        <v>127</v>
      </c>
      <c r="AQ3" s="43" t="s">
        <v>128</v>
      </c>
      <c r="AR3" s="43" t="s">
        <v>129</v>
      </c>
      <c r="AS3" s="43" t="s">
        <v>130</v>
      </c>
      <c r="AT3" s="43" t="s">
        <v>131</v>
      </c>
      <c r="AU3" s="43" t="s">
        <v>132</v>
      </c>
      <c r="AV3" s="43" t="s">
        <v>7</v>
      </c>
      <c r="AW3" s="43" t="s">
        <v>133</v>
      </c>
      <c r="AX3" s="43" t="s">
        <v>134</v>
      </c>
      <c r="AY3" s="43" t="s">
        <v>135</v>
      </c>
      <c r="AZ3" s="43" t="s">
        <v>136</v>
      </c>
      <c r="BA3" s="43" t="s">
        <v>137</v>
      </c>
      <c r="BB3" s="43" t="s">
        <v>138</v>
      </c>
      <c r="BC3" s="43" t="s">
        <v>139</v>
      </c>
      <c r="BD3" s="43" t="s">
        <v>140</v>
      </c>
      <c r="BE3" s="43" t="s">
        <v>141</v>
      </c>
      <c r="BF3" s="43" t="s">
        <v>142</v>
      </c>
      <c r="BG3" s="43" t="s">
        <v>143</v>
      </c>
      <c r="BH3" s="43" t="s">
        <v>144</v>
      </c>
      <c r="BI3" s="43" t="s">
        <v>145</v>
      </c>
      <c r="BJ3" s="43" t="s">
        <v>146</v>
      </c>
      <c r="BK3" s="43" t="s">
        <v>147</v>
      </c>
      <c r="BL3" s="43" t="s">
        <v>148</v>
      </c>
      <c r="BM3" s="43" t="s">
        <v>149</v>
      </c>
      <c r="BN3" s="43" t="s">
        <v>7</v>
      </c>
      <c r="BO3" s="43" t="s">
        <v>150</v>
      </c>
      <c r="BP3" s="43" t="s">
        <v>151</v>
      </c>
      <c r="BQ3" s="43" t="s">
        <v>152</v>
      </c>
      <c r="BR3" s="43" t="s">
        <v>153</v>
      </c>
      <c r="BS3" s="43" t="s">
        <v>7</v>
      </c>
      <c r="BT3" s="43" t="s">
        <v>154</v>
      </c>
      <c r="BU3" s="43" t="s">
        <v>155</v>
      </c>
      <c r="BV3" s="43" t="s">
        <v>156</v>
      </c>
      <c r="BW3" s="43" t="s">
        <v>157</v>
      </c>
      <c r="BX3" s="43" t="s">
        <v>158</v>
      </c>
      <c r="BY3" s="43" t="s">
        <v>159</v>
      </c>
      <c r="BZ3" s="43" t="s">
        <v>160</v>
      </c>
      <c r="CA3" s="43" t="s">
        <v>161</v>
      </c>
      <c r="CB3" s="43" t="s">
        <v>162</v>
      </c>
      <c r="CC3" s="57" t="s">
        <v>163</v>
      </c>
      <c r="CD3" s="55" t="s">
        <v>7</v>
      </c>
      <c r="CE3" s="55" t="s">
        <v>154</v>
      </c>
      <c r="CF3" s="55" t="s">
        <v>155</v>
      </c>
      <c r="CG3" s="55" t="s">
        <v>156</v>
      </c>
      <c r="CH3" s="55" t="s">
        <v>157</v>
      </c>
      <c r="CI3" s="55" t="s">
        <v>158</v>
      </c>
      <c r="CJ3" s="55" t="s">
        <v>159</v>
      </c>
      <c r="CK3" s="55" t="s">
        <v>160</v>
      </c>
      <c r="CL3" s="55" t="s">
        <v>164</v>
      </c>
      <c r="CM3" s="55" t="s">
        <v>165</v>
      </c>
      <c r="CN3" s="55" t="s">
        <v>166</v>
      </c>
      <c r="CO3" s="55" t="s">
        <v>167</v>
      </c>
      <c r="CP3" s="55" t="s">
        <v>161</v>
      </c>
      <c r="CQ3" s="55" t="s">
        <v>162</v>
      </c>
      <c r="CR3" s="55" t="s">
        <v>168</v>
      </c>
      <c r="CS3" s="55" t="s">
        <v>87</v>
      </c>
      <c r="CT3" s="56"/>
      <c r="CU3" s="47"/>
      <c r="CV3" s="56"/>
      <c r="CW3" s="47"/>
      <c r="CX3" s="47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102" s="37" customFormat="1" ht="19.5" customHeight="1">
      <c r="A4" s="48" t="s">
        <v>169</v>
      </c>
      <c r="B4" s="48" t="s">
        <v>170</v>
      </c>
      <c r="C4" s="48" t="s">
        <v>171</v>
      </c>
      <c r="D4" s="49" t="s">
        <v>6</v>
      </c>
      <c r="E4" s="50">
        <f>E5+E8+E14+E18</f>
        <v>307.93</v>
      </c>
      <c r="F4" s="50">
        <f aca="true" t="shared" si="0" ref="F4:AK4">F5+F8+F14+F18</f>
        <v>206.85000000000002</v>
      </c>
      <c r="G4" s="50">
        <f t="shared" si="0"/>
        <v>58.49</v>
      </c>
      <c r="H4" s="50">
        <f t="shared" si="0"/>
        <v>96.97</v>
      </c>
      <c r="I4" s="50">
        <f t="shared" si="0"/>
        <v>4.87</v>
      </c>
      <c r="J4" s="50">
        <f t="shared" si="0"/>
        <v>19.27</v>
      </c>
      <c r="K4" s="50">
        <f t="shared" si="0"/>
        <v>0</v>
      </c>
      <c r="L4" s="50">
        <f t="shared" si="0"/>
        <v>27.25</v>
      </c>
      <c r="M4" s="50">
        <f t="shared" si="0"/>
        <v>0</v>
      </c>
      <c r="N4" s="50">
        <f t="shared" si="0"/>
        <v>0</v>
      </c>
      <c r="O4" s="50">
        <f t="shared" si="0"/>
        <v>28.62</v>
      </c>
      <c r="P4" s="50">
        <f t="shared" si="0"/>
        <v>2.59</v>
      </c>
      <c r="Q4" s="50">
        <f t="shared" si="0"/>
        <v>0</v>
      </c>
      <c r="R4" s="50">
        <f t="shared" si="0"/>
        <v>0</v>
      </c>
      <c r="S4" s="50">
        <f t="shared" si="0"/>
        <v>0</v>
      </c>
      <c r="T4" s="50">
        <f t="shared" si="0"/>
        <v>0</v>
      </c>
      <c r="U4" s="50">
        <f t="shared" si="0"/>
        <v>0</v>
      </c>
      <c r="V4" s="50">
        <f t="shared" si="0"/>
        <v>0</v>
      </c>
      <c r="W4" s="50">
        <f t="shared" si="0"/>
        <v>0</v>
      </c>
      <c r="X4" s="50">
        <f t="shared" si="0"/>
        <v>0</v>
      </c>
      <c r="Y4" s="50">
        <f t="shared" si="0"/>
        <v>1.73</v>
      </c>
      <c r="Z4" s="50">
        <f t="shared" si="0"/>
        <v>0</v>
      </c>
      <c r="AA4" s="50">
        <f t="shared" si="0"/>
        <v>0</v>
      </c>
      <c r="AB4" s="50">
        <f t="shared" si="0"/>
        <v>0</v>
      </c>
      <c r="AC4" s="50">
        <f t="shared" si="0"/>
        <v>0.86</v>
      </c>
      <c r="AD4" s="50">
        <f t="shared" si="0"/>
        <v>0.86</v>
      </c>
      <c r="AE4" s="50">
        <f t="shared" si="0"/>
        <v>2.6</v>
      </c>
      <c r="AF4" s="50">
        <f t="shared" si="0"/>
        <v>0</v>
      </c>
      <c r="AG4" s="50">
        <f t="shared" si="0"/>
        <v>0</v>
      </c>
      <c r="AH4" s="50">
        <f t="shared" si="0"/>
        <v>0</v>
      </c>
      <c r="AI4" s="50">
        <f t="shared" si="0"/>
        <v>0</v>
      </c>
      <c r="AJ4" s="50">
        <f t="shared" si="0"/>
        <v>0</v>
      </c>
      <c r="AK4" s="50">
        <f t="shared" si="0"/>
        <v>1.16</v>
      </c>
      <c r="AL4" s="50">
        <f aca="true" t="shared" si="1" ref="AL4:BQ4">AL5+AL8+AL14+AL18</f>
        <v>0</v>
      </c>
      <c r="AM4" s="50">
        <f t="shared" si="1"/>
        <v>4</v>
      </c>
      <c r="AN4" s="50">
        <f t="shared" si="1"/>
        <v>14.82</v>
      </c>
      <c r="AO4" s="50">
        <f t="shared" si="1"/>
        <v>0</v>
      </c>
      <c r="AP4" s="50">
        <f t="shared" si="1"/>
        <v>0</v>
      </c>
      <c r="AQ4" s="50">
        <f t="shared" si="1"/>
        <v>0</v>
      </c>
      <c r="AR4" s="50">
        <f t="shared" si="1"/>
        <v>0</v>
      </c>
      <c r="AS4" s="50">
        <f t="shared" si="1"/>
        <v>0</v>
      </c>
      <c r="AT4" s="50">
        <f t="shared" si="1"/>
        <v>0</v>
      </c>
      <c r="AU4" s="50">
        <f t="shared" si="1"/>
        <v>0</v>
      </c>
      <c r="AV4" s="50">
        <f t="shared" si="1"/>
        <v>72.46000000000001</v>
      </c>
      <c r="AW4" s="50">
        <f t="shared" si="1"/>
        <v>0</v>
      </c>
      <c r="AX4" s="50">
        <f t="shared" si="1"/>
        <v>0</v>
      </c>
      <c r="AY4" s="50">
        <f t="shared" si="1"/>
        <v>0</v>
      </c>
      <c r="AZ4" s="50">
        <f t="shared" si="1"/>
        <v>0</v>
      </c>
      <c r="BA4" s="50">
        <f t="shared" si="1"/>
        <v>56.04</v>
      </c>
      <c r="BB4" s="50">
        <f t="shared" si="1"/>
        <v>0</v>
      </c>
      <c r="BC4" s="50">
        <f t="shared" si="1"/>
        <v>0</v>
      </c>
      <c r="BD4" s="50">
        <f t="shared" si="1"/>
        <v>0</v>
      </c>
      <c r="BE4" s="50">
        <f t="shared" si="1"/>
        <v>0</v>
      </c>
      <c r="BF4" s="50">
        <f t="shared" si="1"/>
        <v>0</v>
      </c>
      <c r="BG4" s="50">
        <f t="shared" si="1"/>
        <v>0</v>
      </c>
      <c r="BH4" s="50">
        <f t="shared" si="1"/>
        <v>0</v>
      </c>
      <c r="BI4" s="50">
        <f t="shared" si="1"/>
        <v>0</v>
      </c>
      <c r="BJ4" s="50">
        <f t="shared" si="1"/>
        <v>16.35</v>
      </c>
      <c r="BK4" s="50">
        <f t="shared" si="1"/>
        <v>0</v>
      </c>
      <c r="BL4" s="50">
        <f t="shared" si="1"/>
        <v>0</v>
      </c>
      <c r="BM4" s="50">
        <f t="shared" si="1"/>
        <v>0.07</v>
      </c>
      <c r="BN4" s="50">
        <f t="shared" si="1"/>
        <v>0</v>
      </c>
      <c r="BO4" s="50">
        <f t="shared" si="1"/>
        <v>0</v>
      </c>
      <c r="BP4" s="50">
        <f t="shared" si="1"/>
        <v>0</v>
      </c>
      <c r="BQ4" s="50">
        <f t="shared" si="1"/>
        <v>0</v>
      </c>
      <c r="BR4" s="50">
        <f aca="true" t="shared" si="2" ref="BR4:CX4">BR5+BR8+BR14+BR18</f>
        <v>0</v>
      </c>
      <c r="BS4" s="50">
        <f t="shared" si="2"/>
        <v>0</v>
      </c>
      <c r="BT4" s="50">
        <f t="shared" si="2"/>
        <v>0</v>
      </c>
      <c r="BU4" s="50">
        <f t="shared" si="2"/>
        <v>0</v>
      </c>
      <c r="BV4" s="50">
        <f t="shared" si="2"/>
        <v>0</v>
      </c>
      <c r="BW4" s="50">
        <f t="shared" si="2"/>
        <v>0</v>
      </c>
      <c r="BX4" s="50">
        <f t="shared" si="2"/>
        <v>0</v>
      </c>
      <c r="BY4" s="50">
        <f t="shared" si="2"/>
        <v>0</v>
      </c>
      <c r="BZ4" s="50">
        <f t="shared" si="2"/>
        <v>0</v>
      </c>
      <c r="CA4" s="50">
        <f t="shared" si="2"/>
        <v>0</v>
      </c>
      <c r="CB4" s="50">
        <f t="shared" si="2"/>
        <v>0</v>
      </c>
      <c r="CC4" s="50">
        <f t="shared" si="2"/>
        <v>0</v>
      </c>
      <c r="CD4" s="50">
        <f t="shared" si="2"/>
        <v>0</v>
      </c>
      <c r="CE4" s="50">
        <f t="shared" si="2"/>
        <v>0</v>
      </c>
      <c r="CF4" s="50">
        <f t="shared" si="2"/>
        <v>0</v>
      </c>
      <c r="CG4" s="50">
        <f t="shared" si="2"/>
        <v>0</v>
      </c>
      <c r="CH4" s="50">
        <f t="shared" si="2"/>
        <v>0</v>
      </c>
      <c r="CI4" s="50">
        <f t="shared" si="2"/>
        <v>0</v>
      </c>
      <c r="CJ4" s="50">
        <f t="shared" si="2"/>
        <v>0</v>
      </c>
      <c r="CK4" s="50">
        <f t="shared" si="2"/>
        <v>0</v>
      </c>
      <c r="CL4" s="50">
        <f t="shared" si="2"/>
        <v>0</v>
      </c>
      <c r="CM4" s="50">
        <f t="shared" si="2"/>
        <v>0</v>
      </c>
      <c r="CN4" s="50">
        <f t="shared" si="2"/>
        <v>0</v>
      </c>
      <c r="CO4" s="50">
        <f t="shared" si="2"/>
        <v>0</v>
      </c>
      <c r="CP4" s="50">
        <f t="shared" si="2"/>
        <v>0</v>
      </c>
      <c r="CQ4" s="50">
        <f t="shared" si="2"/>
        <v>0</v>
      </c>
      <c r="CR4" s="50">
        <f t="shared" si="2"/>
        <v>0</v>
      </c>
      <c r="CS4" s="50">
        <f t="shared" si="2"/>
        <v>0</v>
      </c>
      <c r="CT4" s="50">
        <f t="shared" si="2"/>
        <v>0</v>
      </c>
      <c r="CU4" s="50">
        <f t="shared" si="2"/>
        <v>0</v>
      </c>
      <c r="CV4" s="50">
        <f t="shared" si="2"/>
        <v>0</v>
      </c>
      <c r="CW4" s="50">
        <f t="shared" si="2"/>
        <v>0</v>
      </c>
      <c r="CX4" s="50">
        <f t="shared" si="2"/>
        <v>0</v>
      </c>
    </row>
    <row r="5" spans="1:102" s="37" customFormat="1" ht="19.5" customHeight="1">
      <c r="A5" s="48">
        <v>201</v>
      </c>
      <c r="B5" s="48"/>
      <c r="C5" s="48"/>
      <c r="D5" s="49" t="s">
        <v>172</v>
      </c>
      <c r="E5" s="50">
        <f>E6</f>
        <v>244.99</v>
      </c>
      <c r="F5" s="50">
        <f aca="true" t="shared" si="3" ref="F5:AK5">F6</f>
        <v>160.33</v>
      </c>
      <c r="G5" s="50">
        <f t="shared" si="3"/>
        <v>58.49</v>
      </c>
      <c r="H5" s="50">
        <f t="shared" si="3"/>
        <v>96.97</v>
      </c>
      <c r="I5" s="50">
        <f t="shared" si="3"/>
        <v>4.87</v>
      </c>
      <c r="J5" s="50">
        <f t="shared" si="3"/>
        <v>0</v>
      </c>
      <c r="K5" s="50">
        <f t="shared" si="3"/>
        <v>0</v>
      </c>
      <c r="L5" s="50">
        <f t="shared" si="3"/>
        <v>0</v>
      </c>
      <c r="M5" s="50">
        <f t="shared" si="3"/>
        <v>0</v>
      </c>
      <c r="N5" s="50">
        <f t="shared" si="3"/>
        <v>0</v>
      </c>
      <c r="O5" s="50">
        <f t="shared" si="3"/>
        <v>28.62</v>
      </c>
      <c r="P5" s="50">
        <f t="shared" si="3"/>
        <v>2.59</v>
      </c>
      <c r="Q5" s="50">
        <f t="shared" si="3"/>
        <v>0</v>
      </c>
      <c r="R5" s="50">
        <f t="shared" si="3"/>
        <v>0</v>
      </c>
      <c r="S5" s="50">
        <f t="shared" si="3"/>
        <v>0</v>
      </c>
      <c r="T5" s="50">
        <f t="shared" si="3"/>
        <v>0</v>
      </c>
      <c r="U5" s="50">
        <f t="shared" si="3"/>
        <v>0</v>
      </c>
      <c r="V5" s="50">
        <f t="shared" si="3"/>
        <v>0</v>
      </c>
      <c r="W5" s="50">
        <f t="shared" si="3"/>
        <v>0</v>
      </c>
      <c r="X5" s="50">
        <f t="shared" si="3"/>
        <v>0</v>
      </c>
      <c r="Y5" s="50">
        <f t="shared" si="3"/>
        <v>1.73</v>
      </c>
      <c r="Z5" s="50">
        <f t="shared" si="3"/>
        <v>0</v>
      </c>
      <c r="AA5" s="50">
        <f t="shared" si="3"/>
        <v>0</v>
      </c>
      <c r="AB5" s="50">
        <f t="shared" si="3"/>
        <v>0</v>
      </c>
      <c r="AC5" s="50">
        <f t="shared" si="3"/>
        <v>0.86</v>
      </c>
      <c r="AD5" s="50">
        <f t="shared" si="3"/>
        <v>0.86</v>
      </c>
      <c r="AE5" s="50">
        <f t="shared" si="3"/>
        <v>2.6</v>
      </c>
      <c r="AF5" s="50">
        <f t="shared" si="3"/>
        <v>0</v>
      </c>
      <c r="AG5" s="50">
        <f t="shared" si="3"/>
        <v>0</v>
      </c>
      <c r="AH5" s="50">
        <f t="shared" si="3"/>
        <v>0</v>
      </c>
      <c r="AI5" s="50">
        <f t="shared" si="3"/>
        <v>0</v>
      </c>
      <c r="AJ5" s="50">
        <f t="shared" si="3"/>
        <v>0</v>
      </c>
      <c r="AK5" s="50">
        <f t="shared" si="3"/>
        <v>1.16</v>
      </c>
      <c r="AL5" s="50">
        <f aca="true" t="shared" si="4" ref="AL5:BQ5">AL6</f>
        <v>0</v>
      </c>
      <c r="AM5" s="50">
        <f t="shared" si="4"/>
        <v>4</v>
      </c>
      <c r="AN5" s="50">
        <f t="shared" si="4"/>
        <v>14.82</v>
      </c>
      <c r="AO5" s="50">
        <f t="shared" si="4"/>
        <v>0</v>
      </c>
      <c r="AP5" s="50">
        <f t="shared" si="4"/>
        <v>0</v>
      </c>
      <c r="AQ5" s="50">
        <f t="shared" si="4"/>
        <v>0</v>
      </c>
      <c r="AR5" s="50">
        <f t="shared" si="4"/>
        <v>0</v>
      </c>
      <c r="AS5" s="50">
        <f t="shared" si="4"/>
        <v>0</v>
      </c>
      <c r="AT5" s="50">
        <f t="shared" si="4"/>
        <v>0</v>
      </c>
      <c r="AU5" s="50">
        <f t="shared" si="4"/>
        <v>0</v>
      </c>
      <c r="AV5" s="50">
        <f t="shared" si="4"/>
        <v>56.04</v>
      </c>
      <c r="AW5" s="50">
        <f t="shared" si="4"/>
        <v>0</v>
      </c>
      <c r="AX5" s="50">
        <f t="shared" si="4"/>
        <v>0</v>
      </c>
      <c r="AY5" s="50">
        <f t="shared" si="4"/>
        <v>0</v>
      </c>
      <c r="AZ5" s="50">
        <f t="shared" si="4"/>
        <v>0</v>
      </c>
      <c r="BA5" s="50">
        <f t="shared" si="4"/>
        <v>56.04</v>
      </c>
      <c r="BB5" s="50">
        <f t="shared" si="4"/>
        <v>0</v>
      </c>
      <c r="BC5" s="50">
        <f t="shared" si="4"/>
        <v>0</v>
      </c>
      <c r="BD5" s="50">
        <f t="shared" si="4"/>
        <v>0</v>
      </c>
      <c r="BE5" s="50">
        <f t="shared" si="4"/>
        <v>0</v>
      </c>
      <c r="BF5" s="50">
        <f t="shared" si="4"/>
        <v>0</v>
      </c>
      <c r="BG5" s="50">
        <f t="shared" si="4"/>
        <v>0</v>
      </c>
      <c r="BH5" s="50">
        <f t="shared" si="4"/>
        <v>0</v>
      </c>
      <c r="BI5" s="50">
        <f t="shared" si="4"/>
        <v>0</v>
      </c>
      <c r="BJ5" s="50">
        <f t="shared" si="4"/>
        <v>0</v>
      </c>
      <c r="BK5" s="50">
        <f t="shared" si="4"/>
        <v>0</v>
      </c>
      <c r="BL5" s="50">
        <f t="shared" si="4"/>
        <v>0</v>
      </c>
      <c r="BM5" s="50">
        <f t="shared" si="4"/>
        <v>0</v>
      </c>
      <c r="BN5" s="50">
        <f t="shared" si="4"/>
        <v>0</v>
      </c>
      <c r="BO5" s="50">
        <f t="shared" si="4"/>
        <v>0</v>
      </c>
      <c r="BP5" s="50">
        <f t="shared" si="4"/>
        <v>0</v>
      </c>
      <c r="BQ5" s="50">
        <f t="shared" si="4"/>
        <v>0</v>
      </c>
      <c r="BR5" s="50">
        <f aca="true" t="shared" si="5" ref="BR5:CX5">BR6</f>
        <v>0</v>
      </c>
      <c r="BS5" s="50">
        <f t="shared" si="5"/>
        <v>0</v>
      </c>
      <c r="BT5" s="50">
        <f t="shared" si="5"/>
        <v>0</v>
      </c>
      <c r="BU5" s="50">
        <f t="shared" si="5"/>
        <v>0</v>
      </c>
      <c r="BV5" s="50">
        <f t="shared" si="5"/>
        <v>0</v>
      </c>
      <c r="BW5" s="50">
        <f t="shared" si="5"/>
        <v>0</v>
      </c>
      <c r="BX5" s="50">
        <f t="shared" si="5"/>
        <v>0</v>
      </c>
      <c r="BY5" s="50">
        <f t="shared" si="5"/>
        <v>0</v>
      </c>
      <c r="BZ5" s="50">
        <f t="shared" si="5"/>
        <v>0</v>
      </c>
      <c r="CA5" s="50">
        <f t="shared" si="5"/>
        <v>0</v>
      </c>
      <c r="CB5" s="50">
        <f t="shared" si="5"/>
        <v>0</v>
      </c>
      <c r="CC5" s="50">
        <f t="shared" si="5"/>
        <v>0</v>
      </c>
      <c r="CD5" s="50">
        <f t="shared" si="5"/>
        <v>0</v>
      </c>
      <c r="CE5" s="50">
        <f t="shared" si="5"/>
        <v>0</v>
      </c>
      <c r="CF5" s="50">
        <f t="shared" si="5"/>
        <v>0</v>
      </c>
      <c r="CG5" s="50">
        <f t="shared" si="5"/>
        <v>0</v>
      </c>
      <c r="CH5" s="50">
        <f t="shared" si="5"/>
        <v>0</v>
      </c>
      <c r="CI5" s="50">
        <f t="shared" si="5"/>
        <v>0</v>
      </c>
      <c r="CJ5" s="50">
        <f t="shared" si="5"/>
        <v>0</v>
      </c>
      <c r="CK5" s="50">
        <f t="shared" si="5"/>
        <v>0</v>
      </c>
      <c r="CL5" s="50">
        <f t="shared" si="5"/>
        <v>0</v>
      </c>
      <c r="CM5" s="50">
        <f t="shared" si="5"/>
        <v>0</v>
      </c>
      <c r="CN5" s="50">
        <f t="shared" si="5"/>
        <v>0</v>
      </c>
      <c r="CO5" s="50">
        <f t="shared" si="5"/>
        <v>0</v>
      </c>
      <c r="CP5" s="50">
        <f t="shared" si="5"/>
        <v>0</v>
      </c>
      <c r="CQ5" s="50">
        <f t="shared" si="5"/>
        <v>0</v>
      </c>
      <c r="CR5" s="50">
        <f t="shared" si="5"/>
        <v>0</v>
      </c>
      <c r="CS5" s="50">
        <f t="shared" si="5"/>
        <v>0</v>
      </c>
      <c r="CT5" s="50">
        <f t="shared" si="5"/>
        <v>0</v>
      </c>
      <c r="CU5" s="50">
        <f t="shared" si="5"/>
        <v>0</v>
      </c>
      <c r="CV5" s="50">
        <f t="shared" si="5"/>
        <v>0</v>
      </c>
      <c r="CW5" s="50">
        <f t="shared" si="5"/>
        <v>0</v>
      </c>
      <c r="CX5" s="50">
        <f t="shared" si="5"/>
        <v>0</v>
      </c>
    </row>
    <row r="6" spans="1:102" s="37" customFormat="1" ht="19.5" customHeight="1">
      <c r="A6" s="48">
        <v>201</v>
      </c>
      <c r="B6" s="48">
        <v>31</v>
      </c>
      <c r="C6" s="48"/>
      <c r="D6" s="49" t="s">
        <v>46</v>
      </c>
      <c r="E6" s="50">
        <f>E7</f>
        <v>244.99</v>
      </c>
      <c r="F6" s="50">
        <f aca="true" t="shared" si="6" ref="F6:AK6">F7</f>
        <v>160.33</v>
      </c>
      <c r="G6" s="50">
        <f t="shared" si="6"/>
        <v>58.49</v>
      </c>
      <c r="H6" s="50">
        <f t="shared" si="6"/>
        <v>96.97</v>
      </c>
      <c r="I6" s="50">
        <f t="shared" si="6"/>
        <v>4.87</v>
      </c>
      <c r="J6" s="50">
        <f t="shared" si="6"/>
        <v>0</v>
      </c>
      <c r="K6" s="50">
        <f t="shared" si="6"/>
        <v>0</v>
      </c>
      <c r="L6" s="50">
        <f t="shared" si="6"/>
        <v>0</v>
      </c>
      <c r="M6" s="50">
        <f t="shared" si="6"/>
        <v>0</v>
      </c>
      <c r="N6" s="50">
        <f t="shared" si="6"/>
        <v>0</v>
      </c>
      <c r="O6" s="50">
        <f t="shared" si="6"/>
        <v>28.62</v>
      </c>
      <c r="P6" s="50">
        <f t="shared" si="6"/>
        <v>2.59</v>
      </c>
      <c r="Q6" s="50">
        <f t="shared" si="6"/>
        <v>0</v>
      </c>
      <c r="R6" s="50">
        <f t="shared" si="6"/>
        <v>0</v>
      </c>
      <c r="S6" s="50">
        <f t="shared" si="6"/>
        <v>0</v>
      </c>
      <c r="T6" s="50">
        <f t="shared" si="6"/>
        <v>0</v>
      </c>
      <c r="U6" s="50">
        <f t="shared" si="6"/>
        <v>0</v>
      </c>
      <c r="V6" s="50">
        <f t="shared" si="6"/>
        <v>0</v>
      </c>
      <c r="W6" s="50">
        <f t="shared" si="6"/>
        <v>0</v>
      </c>
      <c r="X6" s="50">
        <f t="shared" si="6"/>
        <v>0</v>
      </c>
      <c r="Y6" s="50">
        <f t="shared" si="6"/>
        <v>1.73</v>
      </c>
      <c r="Z6" s="50">
        <f t="shared" si="6"/>
        <v>0</v>
      </c>
      <c r="AA6" s="50">
        <f t="shared" si="6"/>
        <v>0</v>
      </c>
      <c r="AB6" s="50">
        <f t="shared" si="6"/>
        <v>0</v>
      </c>
      <c r="AC6" s="50">
        <f t="shared" si="6"/>
        <v>0.86</v>
      </c>
      <c r="AD6" s="50">
        <f t="shared" si="6"/>
        <v>0.86</v>
      </c>
      <c r="AE6" s="50">
        <f t="shared" si="6"/>
        <v>2.6</v>
      </c>
      <c r="AF6" s="50">
        <f t="shared" si="6"/>
        <v>0</v>
      </c>
      <c r="AG6" s="50">
        <f t="shared" si="6"/>
        <v>0</v>
      </c>
      <c r="AH6" s="50">
        <f t="shared" si="6"/>
        <v>0</v>
      </c>
      <c r="AI6" s="50">
        <f t="shared" si="6"/>
        <v>0</v>
      </c>
      <c r="AJ6" s="50">
        <f t="shared" si="6"/>
        <v>0</v>
      </c>
      <c r="AK6" s="50">
        <f t="shared" si="6"/>
        <v>1.16</v>
      </c>
      <c r="AL6" s="50">
        <f aca="true" t="shared" si="7" ref="AL6:BQ6">AL7</f>
        <v>0</v>
      </c>
      <c r="AM6" s="50">
        <f t="shared" si="7"/>
        <v>4</v>
      </c>
      <c r="AN6" s="50">
        <f t="shared" si="7"/>
        <v>14.82</v>
      </c>
      <c r="AO6" s="50">
        <f t="shared" si="7"/>
        <v>0</v>
      </c>
      <c r="AP6" s="50">
        <f t="shared" si="7"/>
        <v>0</v>
      </c>
      <c r="AQ6" s="50">
        <f t="shared" si="7"/>
        <v>0</v>
      </c>
      <c r="AR6" s="50">
        <f t="shared" si="7"/>
        <v>0</v>
      </c>
      <c r="AS6" s="50">
        <f t="shared" si="7"/>
        <v>0</v>
      </c>
      <c r="AT6" s="50">
        <f t="shared" si="7"/>
        <v>0</v>
      </c>
      <c r="AU6" s="50">
        <f t="shared" si="7"/>
        <v>0</v>
      </c>
      <c r="AV6" s="50">
        <f t="shared" si="7"/>
        <v>56.04</v>
      </c>
      <c r="AW6" s="50">
        <f t="shared" si="7"/>
        <v>0</v>
      </c>
      <c r="AX6" s="50">
        <f t="shared" si="7"/>
        <v>0</v>
      </c>
      <c r="AY6" s="50">
        <f t="shared" si="7"/>
        <v>0</v>
      </c>
      <c r="AZ6" s="50">
        <f t="shared" si="7"/>
        <v>0</v>
      </c>
      <c r="BA6" s="50">
        <f t="shared" si="7"/>
        <v>56.04</v>
      </c>
      <c r="BB6" s="50">
        <f t="shared" si="7"/>
        <v>0</v>
      </c>
      <c r="BC6" s="50">
        <f t="shared" si="7"/>
        <v>0</v>
      </c>
      <c r="BD6" s="50">
        <f t="shared" si="7"/>
        <v>0</v>
      </c>
      <c r="BE6" s="50">
        <f t="shared" si="7"/>
        <v>0</v>
      </c>
      <c r="BF6" s="50">
        <f t="shared" si="7"/>
        <v>0</v>
      </c>
      <c r="BG6" s="50">
        <f t="shared" si="7"/>
        <v>0</v>
      </c>
      <c r="BH6" s="50">
        <f t="shared" si="7"/>
        <v>0</v>
      </c>
      <c r="BI6" s="50">
        <f t="shared" si="7"/>
        <v>0</v>
      </c>
      <c r="BJ6" s="50">
        <f t="shared" si="7"/>
        <v>0</v>
      </c>
      <c r="BK6" s="50">
        <f t="shared" si="7"/>
        <v>0</v>
      </c>
      <c r="BL6" s="50">
        <f t="shared" si="7"/>
        <v>0</v>
      </c>
      <c r="BM6" s="50">
        <f t="shared" si="7"/>
        <v>0</v>
      </c>
      <c r="BN6" s="50">
        <f t="shared" si="7"/>
        <v>0</v>
      </c>
      <c r="BO6" s="50">
        <f t="shared" si="7"/>
        <v>0</v>
      </c>
      <c r="BP6" s="50">
        <f t="shared" si="7"/>
        <v>0</v>
      </c>
      <c r="BQ6" s="50">
        <f t="shared" si="7"/>
        <v>0</v>
      </c>
      <c r="BR6" s="50">
        <f aca="true" t="shared" si="8" ref="BR6:CX6">BR7</f>
        <v>0</v>
      </c>
      <c r="BS6" s="50">
        <f t="shared" si="8"/>
        <v>0</v>
      </c>
      <c r="BT6" s="50">
        <f t="shared" si="8"/>
        <v>0</v>
      </c>
      <c r="BU6" s="50">
        <f t="shared" si="8"/>
        <v>0</v>
      </c>
      <c r="BV6" s="50">
        <f t="shared" si="8"/>
        <v>0</v>
      </c>
      <c r="BW6" s="50">
        <f t="shared" si="8"/>
        <v>0</v>
      </c>
      <c r="BX6" s="50">
        <f t="shared" si="8"/>
        <v>0</v>
      </c>
      <c r="BY6" s="50">
        <f t="shared" si="8"/>
        <v>0</v>
      </c>
      <c r="BZ6" s="50">
        <f t="shared" si="8"/>
        <v>0</v>
      </c>
      <c r="CA6" s="50">
        <f t="shared" si="8"/>
        <v>0</v>
      </c>
      <c r="CB6" s="50">
        <f t="shared" si="8"/>
        <v>0</v>
      </c>
      <c r="CC6" s="50">
        <f t="shared" si="8"/>
        <v>0</v>
      </c>
      <c r="CD6" s="50">
        <f t="shared" si="8"/>
        <v>0</v>
      </c>
      <c r="CE6" s="50">
        <f t="shared" si="8"/>
        <v>0</v>
      </c>
      <c r="CF6" s="50">
        <f t="shared" si="8"/>
        <v>0</v>
      </c>
      <c r="CG6" s="50">
        <f t="shared" si="8"/>
        <v>0</v>
      </c>
      <c r="CH6" s="50">
        <f t="shared" si="8"/>
        <v>0</v>
      </c>
      <c r="CI6" s="50">
        <f t="shared" si="8"/>
        <v>0</v>
      </c>
      <c r="CJ6" s="50">
        <f t="shared" si="8"/>
        <v>0</v>
      </c>
      <c r="CK6" s="50">
        <f t="shared" si="8"/>
        <v>0</v>
      </c>
      <c r="CL6" s="50">
        <f t="shared" si="8"/>
        <v>0</v>
      </c>
      <c r="CM6" s="50">
        <f t="shared" si="8"/>
        <v>0</v>
      </c>
      <c r="CN6" s="50">
        <f t="shared" si="8"/>
        <v>0</v>
      </c>
      <c r="CO6" s="50">
        <f t="shared" si="8"/>
        <v>0</v>
      </c>
      <c r="CP6" s="50">
        <f t="shared" si="8"/>
        <v>0</v>
      </c>
      <c r="CQ6" s="50">
        <f t="shared" si="8"/>
        <v>0</v>
      </c>
      <c r="CR6" s="50">
        <f t="shared" si="8"/>
        <v>0</v>
      </c>
      <c r="CS6" s="50">
        <f t="shared" si="8"/>
        <v>0</v>
      </c>
      <c r="CT6" s="50">
        <f t="shared" si="8"/>
        <v>0</v>
      </c>
      <c r="CU6" s="50">
        <f t="shared" si="8"/>
        <v>0</v>
      </c>
      <c r="CV6" s="50">
        <f t="shared" si="8"/>
        <v>0</v>
      </c>
      <c r="CW6" s="50">
        <f t="shared" si="8"/>
        <v>0</v>
      </c>
      <c r="CX6" s="50">
        <f t="shared" si="8"/>
        <v>0</v>
      </c>
    </row>
    <row r="7" spans="1:256" s="36" customFormat="1" ht="19.5" customHeight="1">
      <c r="A7" s="51">
        <v>201</v>
      </c>
      <c r="B7" s="51">
        <v>31</v>
      </c>
      <c r="C7" s="51" t="s">
        <v>173</v>
      </c>
      <c r="D7" s="52" t="s">
        <v>174</v>
      </c>
      <c r="E7" s="50">
        <f>F7+O7+AV7++BN7</f>
        <v>244.99</v>
      </c>
      <c r="F7" s="50">
        <v>160.33</v>
      </c>
      <c r="G7" s="50">
        <v>58.49</v>
      </c>
      <c r="H7" s="50">
        <v>96.97</v>
      </c>
      <c r="I7" s="50">
        <v>4.87</v>
      </c>
      <c r="J7" s="50">
        <v>0</v>
      </c>
      <c r="K7" s="50"/>
      <c r="L7" s="50">
        <v>0</v>
      </c>
      <c r="M7" s="50">
        <v>0</v>
      </c>
      <c r="N7" s="50"/>
      <c r="O7" s="50">
        <v>28.62</v>
      </c>
      <c r="P7" s="50">
        <v>2.59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1.73</v>
      </c>
      <c r="Z7" s="50">
        <v>0</v>
      </c>
      <c r="AA7" s="50">
        <v>0</v>
      </c>
      <c r="AB7" s="50">
        <v>0</v>
      </c>
      <c r="AC7" s="50">
        <v>0.86</v>
      </c>
      <c r="AD7" s="50">
        <v>0.86</v>
      </c>
      <c r="AE7" s="50">
        <v>2.6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1.16</v>
      </c>
      <c r="AL7" s="50">
        <v>0</v>
      </c>
      <c r="AM7" s="50">
        <v>4</v>
      </c>
      <c r="AN7" s="50">
        <v>14.82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56.04</v>
      </c>
      <c r="AW7" s="50">
        <v>0</v>
      </c>
      <c r="AX7" s="50">
        <v>0</v>
      </c>
      <c r="AY7" s="50">
        <v>0</v>
      </c>
      <c r="AZ7" s="50">
        <v>0</v>
      </c>
      <c r="BA7" s="50">
        <v>56.04</v>
      </c>
      <c r="BB7" s="50">
        <v>0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8">
        <v>0</v>
      </c>
      <c r="CD7" s="59">
        <v>0</v>
      </c>
      <c r="CE7" s="59">
        <v>0</v>
      </c>
      <c r="CF7" s="59">
        <v>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62">
        <v>0</v>
      </c>
      <c r="CU7" s="62">
        <v>0</v>
      </c>
      <c r="CV7" s="63"/>
      <c r="CW7" s="63">
        <v>0</v>
      </c>
      <c r="CX7" s="63">
        <v>0</v>
      </c>
      <c r="CY7" s="38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102" s="38" customFormat="1" ht="19.5" customHeight="1">
      <c r="A8" s="51" t="s">
        <v>175</v>
      </c>
      <c r="B8" s="51"/>
      <c r="C8" s="51"/>
      <c r="D8" s="52" t="s">
        <v>176</v>
      </c>
      <c r="E8" s="50">
        <f aca="true" t="shared" si="9" ref="E8:E23">F8+O8+AV8++BN8</f>
        <v>28</v>
      </c>
      <c r="F8" s="50">
        <f>F9+F12</f>
        <v>27.93</v>
      </c>
      <c r="G8" s="50">
        <f aca="true" t="shared" si="10" ref="G8:AL8">G9+G12</f>
        <v>0</v>
      </c>
      <c r="H8" s="50">
        <f t="shared" si="10"/>
        <v>0</v>
      </c>
      <c r="I8" s="50">
        <f t="shared" si="10"/>
        <v>0</v>
      </c>
      <c r="J8" s="50">
        <f t="shared" si="10"/>
        <v>0.68</v>
      </c>
      <c r="K8" s="50">
        <f t="shared" si="10"/>
        <v>0</v>
      </c>
      <c r="L8" s="50">
        <f t="shared" si="10"/>
        <v>27.25</v>
      </c>
      <c r="M8" s="50">
        <f t="shared" si="10"/>
        <v>0</v>
      </c>
      <c r="N8" s="50">
        <f t="shared" si="10"/>
        <v>0</v>
      </c>
      <c r="O8" s="50">
        <f t="shared" si="10"/>
        <v>0</v>
      </c>
      <c r="P8" s="50">
        <f t="shared" si="10"/>
        <v>0</v>
      </c>
      <c r="Q8" s="50">
        <f t="shared" si="10"/>
        <v>0</v>
      </c>
      <c r="R8" s="50">
        <f t="shared" si="10"/>
        <v>0</v>
      </c>
      <c r="S8" s="50">
        <f t="shared" si="10"/>
        <v>0</v>
      </c>
      <c r="T8" s="50">
        <f t="shared" si="10"/>
        <v>0</v>
      </c>
      <c r="U8" s="50">
        <f t="shared" si="10"/>
        <v>0</v>
      </c>
      <c r="V8" s="50">
        <f t="shared" si="10"/>
        <v>0</v>
      </c>
      <c r="W8" s="50">
        <f t="shared" si="10"/>
        <v>0</v>
      </c>
      <c r="X8" s="50">
        <f t="shared" si="10"/>
        <v>0</v>
      </c>
      <c r="Y8" s="50">
        <f t="shared" si="10"/>
        <v>0</v>
      </c>
      <c r="Z8" s="50">
        <f t="shared" si="10"/>
        <v>0</v>
      </c>
      <c r="AA8" s="50">
        <f t="shared" si="10"/>
        <v>0</v>
      </c>
      <c r="AB8" s="50">
        <f t="shared" si="10"/>
        <v>0</v>
      </c>
      <c r="AC8" s="50">
        <f t="shared" si="10"/>
        <v>0</v>
      </c>
      <c r="AD8" s="50">
        <f t="shared" si="10"/>
        <v>0</v>
      </c>
      <c r="AE8" s="50">
        <f t="shared" si="10"/>
        <v>0</v>
      </c>
      <c r="AF8" s="50">
        <f t="shared" si="10"/>
        <v>0</v>
      </c>
      <c r="AG8" s="50">
        <f t="shared" si="10"/>
        <v>0</v>
      </c>
      <c r="AH8" s="50">
        <f t="shared" si="10"/>
        <v>0</v>
      </c>
      <c r="AI8" s="50">
        <f t="shared" si="10"/>
        <v>0</v>
      </c>
      <c r="AJ8" s="50">
        <f t="shared" si="10"/>
        <v>0</v>
      </c>
      <c r="AK8" s="50">
        <f t="shared" si="10"/>
        <v>0</v>
      </c>
      <c r="AL8" s="50">
        <f t="shared" si="10"/>
        <v>0</v>
      </c>
      <c r="AM8" s="50">
        <f aca="true" t="shared" si="11" ref="AM8:BR8">AM9+AM12</f>
        <v>0</v>
      </c>
      <c r="AN8" s="50">
        <f t="shared" si="11"/>
        <v>0</v>
      </c>
      <c r="AO8" s="50">
        <f t="shared" si="11"/>
        <v>0</v>
      </c>
      <c r="AP8" s="50">
        <f t="shared" si="11"/>
        <v>0</v>
      </c>
      <c r="AQ8" s="50">
        <f t="shared" si="11"/>
        <v>0</v>
      </c>
      <c r="AR8" s="50">
        <f t="shared" si="11"/>
        <v>0</v>
      </c>
      <c r="AS8" s="50">
        <f t="shared" si="11"/>
        <v>0</v>
      </c>
      <c r="AT8" s="50">
        <f t="shared" si="11"/>
        <v>0</v>
      </c>
      <c r="AU8" s="50">
        <f t="shared" si="11"/>
        <v>0</v>
      </c>
      <c r="AV8" s="50">
        <f t="shared" si="11"/>
        <v>0.07</v>
      </c>
      <c r="AW8" s="50">
        <f t="shared" si="11"/>
        <v>0</v>
      </c>
      <c r="AX8" s="50">
        <f t="shared" si="11"/>
        <v>0</v>
      </c>
      <c r="AY8" s="50">
        <f t="shared" si="11"/>
        <v>0</v>
      </c>
      <c r="AZ8" s="50">
        <f t="shared" si="11"/>
        <v>0</v>
      </c>
      <c r="BA8" s="50">
        <f t="shared" si="11"/>
        <v>0</v>
      </c>
      <c r="BB8" s="50">
        <f t="shared" si="11"/>
        <v>0</v>
      </c>
      <c r="BC8" s="50">
        <f t="shared" si="11"/>
        <v>0</v>
      </c>
      <c r="BD8" s="50">
        <f t="shared" si="11"/>
        <v>0</v>
      </c>
      <c r="BE8" s="50">
        <f t="shared" si="11"/>
        <v>0</v>
      </c>
      <c r="BF8" s="50">
        <f t="shared" si="11"/>
        <v>0</v>
      </c>
      <c r="BG8" s="50">
        <f t="shared" si="11"/>
        <v>0</v>
      </c>
      <c r="BH8" s="50">
        <f t="shared" si="11"/>
        <v>0</v>
      </c>
      <c r="BI8" s="50">
        <f t="shared" si="11"/>
        <v>0</v>
      </c>
      <c r="BJ8" s="50">
        <f t="shared" si="11"/>
        <v>0</v>
      </c>
      <c r="BK8" s="50">
        <f t="shared" si="11"/>
        <v>0</v>
      </c>
      <c r="BL8" s="50">
        <f t="shared" si="11"/>
        <v>0</v>
      </c>
      <c r="BM8" s="50">
        <f t="shared" si="11"/>
        <v>0.07</v>
      </c>
      <c r="BN8" s="50">
        <f t="shared" si="11"/>
        <v>0</v>
      </c>
      <c r="BO8" s="50">
        <f t="shared" si="11"/>
        <v>0</v>
      </c>
      <c r="BP8" s="50">
        <f t="shared" si="11"/>
        <v>0</v>
      </c>
      <c r="BQ8" s="50">
        <f t="shared" si="11"/>
        <v>0</v>
      </c>
      <c r="BR8" s="50">
        <f t="shared" si="11"/>
        <v>0</v>
      </c>
      <c r="BS8" s="50">
        <f aca="true" t="shared" si="12" ref="BS8:CX8">BS9+BS12</f>
        <v>0</v>
      </c>
      <c r="BT8" s="50">
        <f t="shared" si="12"/>
        <v>0</v>
      </c>
      <c r="BU8" s="50">
        <f t="shared" si="12"/>
        <v>0</v>
      </c>
      <c r="BV8" s="50">
        <f t="shared" si="12"/>
        <v>0</v>
      </c>
      <c r="BW8" s="50">
        <f t="shared" si="12"/>
        <v>0</v>
      </c>
      <c r="BX8" s="50">
        <f t="shared" si="12"/>
        <v>0</v>
      </c>
      <c r="BY8" s="50">
        <f t="shared" si="12"/>
        <v>0</v>
      </c>
      <c r="BZ8" s="50">
        <f t="shared" si="12"/>
        <v>0</v>
      </c>
      <c r="CA8" s="50">
        <f t="shared" si="12"/>
        <v>0</v>
      </c>
      <c r="CB8" s="50">
        <f t="shared" si="12"/>
        <v>0</v>
      </c>
      <c r="CC8" s="50">
        <f t="shared" si="12"/>
        <v>0</v>
      </c>
      <c r="CD8" s="50">
        <f t="shared" si="12"/>
        <v>0</v>
      </c>
      <c r="CE8" s="50">
        <f t="shared" si="12"/>
        <v>0</v>
      </c>
      <c r="CF8" s="50">
        <f t="shared" si="12"/>
        <v>0</v>
      </c>
      <c r="CG8" s="50">
        <f t="shared" si="12"/>
        <v>0</v>
      </c>
      <c r="CH8" s="50">
        <f t="shared" si="12"/>
        <v>0</v>
      </c>
      <c r="CI8" s="50">
        <f t="shared" si="12"/>
        <v>0</v>
      </c>
      <c r="CJ8" s="50">
        <f t="shared" si="12"/>
        <v>0</v>
      </c>
      <c r="CK8" s="50">
        <f t="shared" si="12"/>
        <v>0</v>
      </c>
      <c r="CL8" s="50">
        <f t="shared" si="12"/>
        <v>0</v>
      </c>
      <c r="CM8" s="50">
        <f t="shared" si="12"/>
        <v>0</v>
      </c>
      <c r="CN8" s="50">
        <f t="shared" si="12"/>
        <v>0</v>
      </c>
      <c r="CO8" s="50">
        <f t="shared" si="12"/>
        <v>0</v>
      </c>
      <c r="CP8" s="50">
        <f t="shared" si="12"/>
        <v>0</v>
      </c>
      <c r="CQ8" s="50">
        <f t="shared" si="12"/>
        <v>0</v>
      </c>
      <c r="CR8" s="50">
        <f t="shared" si="12"/>
        <v>0</v>
      </c>
      <c r="CS8" s="50">
        <f t="shared" si="12"/>
        <v>0</v>
      </c>
      <c r="CT8" s="50">
        <f t="shared" si="12"/>
        <v>0</v>
      </c>
      <c r="CU8" s="50">
        <f t="shared" si="12"/>
        <v>0</v>
      </c>
      <c r="CV8" s="50">
        <f t="shared" si="12"/>
        <v>0</v>
      </c>
      <c r="CW8" s="50">
        <f t="shared" si="12"/>
        <v>0</v>
      </c>
      <c r="CX8" s="50">
        <f t="shared" si="12"/>
        <v>0</v>
      </c>
    </row>
    <row r="9" spans="1:102" s="38" customFormat="1" ht="19.5" customHeight="1">
      <c r="A9" s="51" t="s">
        <v>175</v>
      </c>
      <c r="B9" s="51" t="s">
        <v>177</v>
      </c>
      <c r="C9" s="51"/>
      <c r="D9" s="52" t="s">
        <v>178</v>
      </c>
      <c r="E9" s="50">
        <f>E10+E11</f>
        <v>27.32</v>
      </c>
      <c r="F9" s="50">
        <f aca="true" t="shared" si="13" ref="F9:AK9">F10+F11</f>
        <v>27.25</v>
      </c>
      <c r="G9" s="50">
        <f t="shared" si="13"/>
        <v>0</v>
      </c>
      <c r="H9" s="50">
        <f t="shared" si="13"/>
        <v>0</v>
      </c>
      <c r="I9" s="50">
        <f t="shared" si="13"/>
        <v>0</v>
      </c>
      <c r="J9" s="50">
        <f t="shared" si="13"/>
        <v>0</v>
      </c>
      <c r="K9" s="50">
        <f t="shared" si="13"/>
        <v>0</v>
      </c>
      <c r="L9" s="50">
        <f t="shared" si="13"/>
        <v>27.25</v>
      </c>
      <c r="M9" s="50">
        <f t="shared" si="13"/>
        <v>0</v>
      </c>
      <c r="N9" s="50">
        <f t="shared" si="13"/>
        <v>0</v>
      </c>
      <c r="O9" s="50">
        <f t="shared" si="13"/>
        <v>0</v>
      </c>
      <c r="P9" s="50">
        <f t="shared" si="13"/>
        <v>0</v>
      </c>
      <c r="Q9" s="50">
        <f t="shared" si="13"/>
        <v>0</v>
      </c>
      <c r="R9" s="50">
        <f t="shared" si="13"/>
        <v>0</v>
      </c>
      <c r="S9" s="50">
        <f t="shared" si="13"/>
        <v>0</v>
      </c>
      <c r="T9" s="50">
        <f t="shared" si="13"/>
        <v>0</v>
      </c>
      <c r="U9" s="50">
        <f t="shared" si="13"/>
        <v>0</v>
      </c>
      <c r="V9" s="50">
        <f t="shared" si="13"/>
        <v>0</v>
      </c>
      <c r="W9" s="50">
        <f t="shared" si="13"/>
        <v>0</v>
      </c>
      <c r="X9" s="50">
        <f t="shared" si="13"/>
        <v>0</v>
      </c>
      <c r="Y9" s="50">
        <f t="shared" si="13"/>
        <v>0</v>
      </c>
      <c r="Z9" s="50">
        <f t="shared" si="13"/>
        <v>0</v>
      </c>
      <c r="AA9" s="50">
        <f t="shared" si="13"/>
        <v>0</v>
      </c>
      <c r="AB9" s="50">
        <f t="shared" si="13"/>
        <v>0</v>
      </c>
      <c r="AC9" s="50">
        <f t="shared" si="13"/>
        <v>0</v>
      </c>
      <c r="AD9" s="50">
        <f t="shared" si="13"/>
        <v>0</v>
      </c>
      <c r="AE9" s="50">
        <f t="shared" si="13"/>
        <v>0</v>
      </c>
      <c r="AF9" s="50">
        <f t="shared" si="13"/>
        <v>0</v>
      </c>
      <c r="AG9" s="50">
        <f t="shared" si="13"/>
        <v>0</v>
      </c>
      <c r="AH9" s="50">
        <f t="shared" si="13"/>
        <v>0</v>
      </c>
      <c r="AI9" s="50">
        <f t="shared" si="13"/>
        <v>0</v>
      </c>
      <c r="AJ9" s="50">
        <f t="shared" si="13"/>
        <v>0</v>
      </c>
      <c r="AK9" s="50">
        <f t="shared" si="13"/>
        <v>0</v>
      </c>
      <c r="AL9" s="50">
        <f aca="true" t="shared" si="14" ref="AL9:BQ9">AL10+AL11</f>
        <v>0</v>
      </c>
      <c r="AM9" s="50">
        <f t="shared" si="14"/>
        <v>0</v>
      </c>
      <c r="AN9" s="50">
        <f t="shared" si="14"/>
        <v>0</v>
      </c>
      <c r="AO9" s="50">
        <f t="shared" si="14"/>
        <v>0</v>
      </c>
      <c r="AP9" s="50">
        <f t="shared" si="14"/>
        <v>0</v>
      </c>
      <c r="AQ9" s="50">
        <f t="shared" si="14"/>
        <v>0</v>
      </c>
      <c r="AR9" s="50">
        <f t="shared" si="14"/>
        <v>0</v>
      </c>
      <c r="AS9" s="50">
        <f t="shared" si="14"/>
        <v>0</v>
      </c>
      <c r="AT9" s="50">
        <f t="shared" si="14"/>
        <v>0</v>
      </c>
      <c r="AU9" s="50">
        <f t="shared" si="14"/>
        <v>0</v>
      </c>
      <c r="AV9" s="50">
        <f t="shared" si="14"/>
        <v>0.07</v>
      </c>
      <c r="AW9" s="50">
        <f t="shared" si="14"/>
        <v>0</v>
      </c>
      <c r="AX9" s="50">
        <f t="shared" si="14"/>
        <v>0</v>
      </c>
      <c r="AY9" s="50">
        <f t="shared" si="14"/>
        <v>0</v>
      </c>
      <c r="AZ9" s="50">
        <f t="shared" si="14"/>
        <v>0</v>
      </c>
      <c r="BA9" s="50">
        <f t="shared" si="14"/>
        <v>0</v>
      </c>
      <c r="BB9" s="50">
        <f t="shared" si="14"/>
        <v>0</v>
      </c>
      <c r="BC9" s="50">
        <f t="shared" si="14"/>
        <v>0</v>
      </c>
      <c r="BD9" s="50">
        <f t="shared" si="14"/>
        <v>0</v>
      </c>
      <c r="BE9" s="50">
        <f t="shared" si="14"/>
        <v>0</v>
      </c>
      <c r="BF9" s="50">
        <f t="shared" si="14"/>
        <v>0</v>
      </c>
      <c r="BG9" s="50">
        <f t="shared" si="14"/>
        <v>0</v>
      </c>
      <c r="BH9" s="50">
        <f t="shared" si="14"/>
        <v>0</v>
      </c>
      <c r="BI9" s="50">
        <f t="shared" si="14"/>
        <v>0</v>
      </c>
      <c r="BJ9" s="50">
        <f t="shared" si="14"/>
        <v>0</v>
      </c>
      <c r="BK9" s="50">
        <f t="shared" si="14"/>
        <v>0</v>
      </c>
      <c r="BL9" s="50">
        <f t="shared" si="14"/>
        <v>0</v>
      </c>
      <c r="BM9" s="50">
        <f t="shared" si="14"/>
        <v>0.07</v>
      </c>
      <c r="BN9" s="50">
        <f t="shared" si="14"/>
        <v>0</v>
      </c>
      <c r="BO9" s="50">
        <f t="shared" si="14"/>
        <v>0</v>
      </c>
      <c r="BP9" s="50">
        <f t="shared" si="14"/>
        <v>0</v>
      </c>
      <c r="BQ9" s="50">
        <f t="shared" si="14"/>
        <v>0</v>
      </c>
      <c r="BR9" s="50">
        <f aca="true" t="shared" si="15" ref="BR9:CX9">BR10+BR11</f>
        <v>0</v>
      </c>
      <c r="BS9" s="50">
        <f t="shared" si="15"/>
        <v>0</v>
      </c>
      <c r="BT9" s="50">
        <f t="shared" si="15"/>
        <v>0</v>
      </c>
      <c r="BU9" s="50">
        <f t="shared" si="15"/>
        <v>0</v>
      </c>
      <c r="BV9" s="50">
        <f t="shared" si="15"/>
        <v>0</v>
      </c>
      <c r="BW9" s="50">
        <f t="shared" si="15"/>
        <v>0</v>
      </c>
      <c r="BX9" s="50">
        <f t="shared" si="15"/>
        <v>0</v>
      </c>
      <c r="BY9" s="50">
        <f t="shared" si="15"/>
        <v>0</v>
      </c>
      <c r="BZ9" s="50">
        <f t="shared" si="15"/>
        <v>0</v>
      </c>
      <c r="CA9" s="50">
        <f t="shared" si="15"/>
        <v>0</v>
      </c>
      <c r="CB9" s="50">
        <f t="shared" si="15"/>
        <v>0</v>
      </c>
      <c r="CC9" s="50">
        <f t="shared" si="15"/>
        <v>0</v>
      </c>
      <c r="CD9" s="50">
        <f t="shared" si="15"/>
        <v>0</v>
      </c>
      <c r="CE9" s="50">
        <f t="shared" si="15"/>
        <v>0</v>
      </c>
      <c r="CF9" s="50">
        <f t="shared" si="15"/>
        <v>0</v>
      </c>
      <c r="CG9" s="50">
        <f t="shared" si="15"/>
        <v>0</v>
      </c>
      <c r="CH9" s="50">
        <f t="shared" si="15"/>
        <v>0</v>
      </c>
      <c r="CI9" s="50">
        <f t="shared" si="15"/>
        <v>0</v>
      </c>
      <c r="CJ9" s="50">
        <f t="shared" si="15"/>
        <v>0</v>
      </c>
      <c r="CK9" s="50">
        <f t="shared" si="15"/>
        <v>0</v>
      </c>
      <c r="CL9" s="50">
        <f t="shared" si="15"/>
        <v>0</v>
      </c>
      <c r="CM9" s="50">
        <f t="shared" si="15"/>
        <v>0</v>
      </c>
      <c r="CN9" s="50">
        <f t="shared" si="15"/>
        <v>0</v>
      </c>
      <c r="CO9" s="50">
        <f t="shared" si="15"/>
        <v>0</v>
      </c>
      <c r="CP9" s="50">
        <f t="shared" si="15"/>
        <v>0</v>
      </c>
      <c r="CQ9" s="50">
        <f t="shared" si="15"/>
        <v>0</v>
      </c>
      <c r="CR9" s="50">
        <f t="shared" si="15"/>
        <v>0</v>
      </c>
      <c r="CS9" s="50">
        <f t="shared" si="15"/>
        <v>0</v>
      </c>
      <c r="CT9" s="50">
        <f t="shared" si="15"/>
        <v>0</v>
      </c>
      <c r="CU9" s="50">
        <f t="shared" si="15"/>
        <v>0</v>
      </c>
      <c r="CV9" s="50">
        <f t="shared" si="15"/>
        <v>0</v>
      </c>
      <c r="CW9" s="50">
        <f t="shared" si="15"/>
        <v>0</v>
      </c>
      <c r="CX9" s="50">
        <f t="shared" si="15"/>
        <v>0</v>
      </c>
    </row>
    <row r="10" spans="1:256" s="36" customFormat="1" ht="19.5" customHeight="1">
      <c r="A10" s="51" t="s">
        <v>175</v>
      </c>
      <c r="B10" s="51" t="s">
        <v>177</v>
      </c>
      <c r="C10" s="51" t="s">
        <v>173</v>
      </c>
      <c r="D10" s="52" t="s">
        <v>179</v>
      </c>
      <c r="E10" s="50">
        <f t="shared" si="9"/>
        <v>0.07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0.07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0.07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8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62">
        <v>0</v>
      </c>
      <c r="CU10" s="62">
        <v>0</v>
      </c>
      <c r="CV10" s="63"/>
      <c r="CW10" s="63">
        <v>0</v>
      </c>
      <c r="CX10" s="63">
        <v>0</v>
      </c>
      <c r="CY10" s="38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36" customFormat="1" ht="19.5" customHeight="1">
      <c r="A11" s="51" t="s">
        <v>175</v>
      </c>
      <c r="B11" s="51" t="s">
        <v>177</v>
      </c>
      <c r="C11" s="51" t="s">
        <v>177</v>
      </c>
      <c r="D11" s="52" t="s">
        <v>180</v>
      </c>
      <c r="E11" s="50">
        <f t="shared" si="9"/>
        <v>27.25</v>
      </c>
      <c r="F11" s="50">
        <v>27.25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27.25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8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62">
        <v>0</v>
      </c>
      <c r="CU11" s="62">
        <v>0</v>
      </c>
      <c r="CV11" s="63"/>
      <c r="CW11" s="63">
        <v>0</v>
      </c>
      <c r="CX11" s="63">
        <v>0</v>
      </c>
      <c r="CY11" s="38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s="36" customFormat="1" ht="19.5" customHeight="1">
      <c r="A12" s="51" t="s">
        <v>175</v>
      </c>
      <c r="B12" s="51" t="s">
        <v>181</v>
      </c>
      <c r="C12" s="51"/>
      <c r="D12" s="52" t="s">
        <v>182</v>
      </c>
      <c r="E12" s="50">
        <f t="shared" si="9"/>
        <v>0.68</v>
      </c>
      <c r="F12" s="50">
        <v>0.68</v>
      </c>
      <c r="G12" s="50">
        <v>0</v>
      </c>
      <c r="H12" s="50">
        <v>0</v>
      </c>
      <c r="I12" s="50">
        <v>0</v>
      </c>
      <c r="J12" s="50">
        <v>0.68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8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62">
        <v>0</v>
      </c>
      <c r="CU12" s="62">
        <v>0</v>
      </c>
      <c r="CV12" s="63"/>
      <c r="CW12" s="63">
        <v>0</v>
      </c>
      <c r="CX12" s="63">
        <v>0</v>
      </c>
      <c r="CY12" s="38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36" customFormat="1" ht="19.5" customHeight="1">
      <c r="A13" s="51" t="s">
        <v>175</v>
      </c>
      <c r="B13" s="51" t="s">
        <v>181</v>
      </c>
      <c r="C13" s="51" t="s">
        <v>183</v>
      </c>
      <c r="D13" s="52" t="s">
        <v>184</v>
      </c>
      <c r="E13" s="50">
        <f t="shared" si="9"/>
        <v>0.68</v>
      </c>
      <c r="F13" s="50">
        <v>0.68</v>
      </c>
      <c r="G13" s="50">
        <v>0</v>
      </c>
      <c r="H13" s="50">
        <v>0</v>
      </c>
      <c r="I13" s="50">
        <v>0</v>
      </c>
      <c r="J13" s="50">
        <v>0.68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8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62">
        <v>0</v>
      </c>
      <c r="CU13" s="62">
        <v>0</v>
      </c>
      <c r="CV13" s="63"/>
      <c r="CW13" s="63">
        <v>0</v>
      </c>
      <c r="CX13" s="63">
        <v>0</v>
      </c>
      <c r="CY13" s="38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s="36" customFormat="1" ht="19.5" customHeight="1">
      <c r="A14" s="51" t="s">
        <v>185</v>
      </c>
      <c r="B14" s="51"/>
      <c r="C14" s="51"/>
      <c r="D14" s="52" t="s">
        <v>186</v>
      </c>
      <c r="E14" s="50">
        <f t="shared" si="9"/>
        <v>18.59</v>
      </c>
      <c r="F14" s="50">
        <v>18.59</v>
      </c>
      <c r="G14" s="50">
        <v>0</v>
      </c>
      <c r="H14" s="50">
        <v>0</v>
      </c>
      <c r="I14" s="50">
        <v>0</v>
      </c>
      <c r="J14" s="50">
        <v>18.59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8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62">
        <v>0</v>
      </c>
      <c r="CU14" s="62">
        <v>0</v>
      </c>
      <c r="CV14" s="63"/>
      <c r="CW14" s="63">
        <v>0</v>
      </c>
      <c r="CX14" s="63">
        <v>0</v>
      </c>
      <c r="CY14" s="38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s="36" customFormat="1" ht="19.5" customHeight="1">
      <c r="A15" s="51" t="s">
        <v>185</v>
      </c>
      <c r="B15" s="51" t="s">
        <v>187</v>
      </c>
      <c r="C15" s="51"/>
      <c r="D15" s="52" t="s">
        <v>188</v>
      </c>
      <c r="E15" s="50">
        <f t="shared" si="9"/>
        <v>18.59</v>
      </c>
      <c r="F15" s="50">
        <v>18.59</v>
      </c>
      <c r="G15" s="50">
        <v>0</v>
      </c>
      <c r="H15" s="50">
        <v>0</v>
      </c>
      <c r="I15" s="50">
        <v>0</v>
      </c>
      <c r="J15" s="50">
        <f>J16+J17</f>
        <v>18.59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8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2">
        <v>0</v>
      </c>
      <c r="CU15" s="62">
        <v>0</v>
      </c>
      <c r="CV15" s="63"/>
      <c r="CW15" s="63">
        <v>0</v>
      </c>
      <c r="CX15" s="63">
        <v>0</v>
      </c>
      <c r="CY15" s="38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s="36" customFormat="1" ht="19.5" customHeight="1">
      <c r="A16" s="51" t="s">
        <v>185</v>
      </c>
      <c r="B16" s="51" t="s">
        <v>187</v>
      </c>
      <c r="C16" s="51" t="s">
        <v>173</v>
      </c>
      <c r="D16" s="52" t="s">
        <v>189</v>
      </c>
      <c r="E16" s="50">
        <f t="shared" si="9"/>
        <v>12.66</v>
      </c>
      <c r="F16" s="50">
        <v>12.66</v>
      </c>
      <c r="G16" s="50">
        <v>0</v>
      </c>
      <c r="H16" s="50">
        <v>0</v>
      </c>
      <c r="I16" s="50">
        <v>0</v>
      </c>
      <c r="J16" s="50">
        <v>12.66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8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2">
        <v>0</v>
      </c>
      <c r="CU16" s="62">
        <v>0</v>
      </c>
      <c r="CV16" s="63"/>
      <c r="CW16" s="63">
        <v>0</v>
      </c>
      <c r="CX16" s="63">
        <v>0</v>
      </c>
      <c r="CY16" s="38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s="36" customFormat="1" ht="19.5" customHeight="1">
      <c r="A17" s="51" t="s">
        <v>185</v>
      </c>
      <c r="B17" s="51" t="s">
        <v>187</v>
      </c>
      <c r="C17" s="51" t="s">
        <v>190</v>
      </c>
      <c r="D17" s="52" t="s">
        <v>191</v>
      </c>
      <c r="E17" s="50">
        <f t="shared" si="9"/>
        <v>5.93</v>
      </c>
      <c r="F17" s="50">
        <v>5.93</v>
      </c>
      <c r="G17" s="50">
        <v>0</v>
      </c>
      <c r="H17" s="50">
        <v>0</v>
      </c>
      <c r="I17" s="50">
        <v>0</v>
      </c>
      <c r="J17" s="50">
        <v>5.93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8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2">
        <v>0</v>
      </c>
      <c r="CU17" s="62">
        <v>0</v>
      </c>
      <c r="CV17" s="63"/>
      <c r="CW17" s="63">
        <v>0</v>
      </c>
      <c r="CX17" s="63">
        <v>0</v>
      </c>
      <c r="CY17" s="38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s="36" customFormat="1" ht="19.5" customHeight="1">
      <c r="A18" s="51" t="s">
        <v>192</v>
      </c>
      <c r="B18" s="51"/>
      <c r="C18" s="51"/>
      <c r="D18" s="52" t="s">
        <v>193</v>
      </c>
      <c r="E18" s="50">
        <f>E19</f>
        <v>16.35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16.35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16.35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8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62">
        <v>0</v>
      </c>
      <c r="CU18" s="62">
        <v>0</v>
      </c>
      <c r="CV18" s="63"/>
      <c r="CW18" s="63">
        <v>0</v>
      </c>
      <c r="CX18" s="63">
        <v>0</v>
      </c>
      <c r="CY18" s="38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s="36" customFormat="1" ht="19.5" customHeight="1">
      <c r="A19" s="51" t="s">
        <v>192</v>
      </c>
      <c r="B19" s="51" t="s">
        <v>183</v>
      </c>
      <c r="C19" s="51"/>
      <c r="D19" s="52" t="s">
        <v>194</v>
      </c>
      <c r="E19" s="50">
        <f>F19+O19+AV19++BN19</f>
        <v>16.35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16.35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16.35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8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62">
        <v>0</v>
      </c>
      <c r="CU19" s="62">
        <v>0</v>
      </c>
      <c r="CV19" s="63"/>
      <c r="CW19" s="63">
        <v>0</v>
      </c>
      <c r="CX19" s="63">
        <v>0</v>
      </c>
      <c r="CY19" s="38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s="36" customFormat="1" ht="19.5" customHeight="1">
      <c r="A20" s="51" t="s">
        <v>192</v>
      </c>
      <c r="B20" s="51" t="s">
        <v>183</v>
      </c>
      <c r="C20" s="51" t="s">
        <v>173</v>
      </c>
      <c r="D20" s="52" t="s">
        <v>195</v>
      </c>
      <c r="E20" s="50">
        <f>F20+O20+AV20++BN20</f>
        <v>16.35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16.35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16.35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8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62">
        <v>0</v>
      </c>
      <c r="CU20" s="62">
        <v>0</v>
      </c>
      <c r="CV20" s="63"/>
      <c r="CW20" s="63">
        <v>0</v>
      </c>
      <c r="CX20" s="63">
        <v>0</v>
      </c>
      <c r="CY20" s="38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</sheetData>
  <sheetProtection/>
  <mergeCells count="15">
    <mergeCell ref="A1:Q1"/>
    <mergeCell ref="A2:D2"/>
    <mergeCell ref="F2:N2"/>
    <mergeCell ref="O2:AU2"/>
    <mergeCell ref="AV2:BM2"/>
    <mergeCell ref="BN2:BR2"/>
    <mergeCell ref="BS2:CC2"/>
    <mergeCell ref="CD2:CS2"/>
    <mergeCell ref="A3:C3"/>
    <mergeCell ref="E2:E3"/>
    <mergeCell ref="CT2:CT3"/>
    <mergeCell ref="CU2:CU3"/>
    <mergeCell ref="CV2:CV3"/>
    <mergeCell ref="CW2:CW3"/>
    <mergeCell ref="CX2:CX3"/>
  </mergeCells>
  <printOptions/>
  <pageMargins left="0.31" right="0.28" top="0.75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17.625" style="0" customWidth="1"/>
    <col min="2" max="2" width="13.375" style="0" customWidth="1"/>
    <col min="3" max="3" width="12.25390625" style="0" customWidth="1"/>
    <col min="4" max="4" width="11.00390625" style="0" customWidth="1"/>
    <col min="5" max="5" width="26.75390625" style="0" customWidth="1"/>
  </cols>
  <sheetData>
    <row r="1" spans="1:5" ht="22.5">
      <c r="A1" s="11" t="s">
        <v>196</v>
      </c>
      <c r="B1" s="11"/>
      <c r="C1" s="11"/>
      <c r="D1" s="11"/>
      <c r="E1" s="11"/>
    </row>
    <row r="2" spans="1:5" ht="30" customHeight="1">
      <c r="A2" s="12"/>
      <c r="B2" s="12"/>
      <c r="C2" s="12"/>
      <c r="D2" s="12"/>
      <c r="E2" s="13" t="s">
        <v>18</v>
      </c>
    </row>
    <row r="3" spans="1:5" ht="30" customHeight="1">
      <c r="A3" s="14" t="s">
        <v>36</v>
      </c>
      <c r="B3" s="14"/>
      <c r="C3" s="15" t="s">
        <v>37</v>
      </c>
      <c r="D3" s="15" t="s">
        <v>68</v>
      </c>
      <c r="E3" s="15" t="s">
        <v>69</v>
      </c>
    </row>
    <row r="4" spans="1:5" ht="30" customHeight="1">
      <c r="A4" s="14" t="s">
        <v>43</v>
      </c>
      <c r="B4" s="14" t="s">
        <v>44</v>
      </c>
      <c r="C4" s="16"/>
      <c r="D4" s="16"/>
      <c r="E4" s="16"/>
    </row>
    <row r="5" spans="1:5" ht="30" customHeight="1">
      <c r="A5" s="17"/>
      <c r="B5" s="18"/>
      <c r="C5" s="19"/>
      <c r="D5" s="20"/>
      <c r="E5" s="21"/>
    </row>
    <row r="6" spans="1:5" ht="30" customHeight="1">
      <c r="A6" s="17"/>
      <c r="B6" s="18"/>
      <c r="C6" s="19"/>
      <c r="D6" s="22"/>
      <c r="E6" s="21"/>
    </row>
    <row r="7" spans="1:5" ht="30" customHeight="1">
      <c r="A7" s="17"/>
      <c r="B7" s="18"/>
      <c r="C7" s="19"/>
      <c r="D7" s="22"/>
      <c r="E7" s="21"/>
    </row>
    <row r="8" spans="1:5" ht="30" customHeight="1">
      <c r="A8" s="17"/>
      <c r="B8" s="18"/>
      <c r="C8" s="19"/>
      <c r="D8" s="22"/>
      <c r="E8" s="23"/>
    </row>
    <row r="9" spans="1:5" ht="30" customHeight="1">
      <c r="A9" s="17"/>
      <c r="B9" s="18"/>
      <c r="C9" s="19"/>
      <c r="D9" s="20"/>
      <c r="E9" s="18"/>
    </row>
    <row r="10" spans="1:5" ht="30" customHeight="1">
      <c r="A10" s="17"/>
      <c r="B10" s="18"/>
      <c r="C10" s="19"/>
      <c r="D10" s="24"/>
      <c r="E10" s="18"/>
    </row>
    <row r="11" spans="1:5" ht="30" customHeight="1">
      <c r="A11" s="25"/>
      <c r="B11" s="18"/>
      <c r="C11" s="19"/>
      <c r="D11" s="24"/>
      <c r="E11" s="18"/>
    </row>
    <row r="12" spans="1:5" ht="30" customHeight="1">
      <c r="A12" s="17"/>
      <c r="B12" s="17"/>
      <c r="C12" s="19"/>
      <c r="D12" s="22"/>
      <c r="E12" s="18"/>
    </row>
    <row r="13" spans="1:5" ht="30" customHeight="1">
      <c r="A13" s="17"/>
      <c r="B13" s="17"/>
      <c r="C13" s="19"/>
      <c r="D13" s="26"/>
      <c r="E13" s="18"/>
    </row>
    <row r="14" spans="1:5" ht="30" customHeight="1">
      <c r="A14" s="17"/>
      <c r="B14" s="17"/>
      <c r="C14" s="19"/>
      <c r="D14" s="27"/>
      <c r="E14" s="18"/>
    </row>
    <row r="15" spans="1:5" ht="30" customHeight="1">
      <c r="A15" s="17"/>
      <c r="B15" s="17"/>
      <c r="C15" s="19"/>
      <c r="D15" s="27"/>
      <c r="E15" s="18"/>
    </row>
    <row r="16" spans="1:5" ht="30" customHeight="1">
      <c r="A16" s="17"/>
      <c r="B16" s="17"/>
      <c r="C16" s="19"/>
      <c r="D16" s="28"/>
      <c r="E16" s="18"/>
    </row>
    <row r="17" spans="1:5" ht="30" customHeight="1">
      <c r="A17" s="17"/>
      <c r="B17" s="17"/>
      <c r="C17" s="19"/>
      <c r="D17" s="28"/>
      <c r="E17" s="18"/>
    </row>
    <row r="18" spans="1:5" ht="30" customHeight="1">
      <c r="A18" s="17"/>
      <c r="B18" s="17"/>
      <c r="C18" s="19"/>
      <c r="D18" s="27"/>
      <c r="E18" s="17"/>
    </row>
    <row r="19" spans="1:5" ht="30" customHeight="1">
      <c r="A19" s="17"/>
      <c r="B19" s="17"/>
      <c r="C19" s="19"/>
      <c r="D19" s="27"/>
      <c r="E19" s="17"/>
    </row>
    <row r="20" spans="1:5" ht="30" customHeight="1">
      <c r="A20" s="17"/>
      <c r="B20" s="17"/>
      <c r="C20" s="19"/>
      <c r="D20" s="28"/>
      <c r="E20" s="17"/>
    </row>
    <row r="21" spans="1:5" ht="30" customHeight="1">
      <c r="A21" s="17"/>
      <c r="B21" s="17"/>
      <c r="C21" s="19"/>
      <c r="D21" s="27"/>
      <c r="E21" s="17"/>
    </row>
    <row r="22" spans="1:5" ht="30" customHeight="1">
      <c r="A22" s="17"/>
      <c r="B22" s="17"/>
      <c r="C22" s="19"/>
      <c r="D22" s="27"/>
      <c r="E22" s="17"/>
    </row>
    <row r="23" spans="1:5" ht="30" customHeight="1">
      <c r="A23" s="17"/>
      <c r="B23" s="17"/>
      <c r="C23" s="19"/>
      <c r="D23" s="27"/>
      <c r="E23" s="17"/>
    </row>
    <row r="24" spans="1:5" ht="30" customHeight="1">
      <c r="A24" s="17"/>
      <c r="B24" s="17"/>
      <c r="C24" s="19"/>
      <c r="D24" s="29"/>
      <c r="E24" s="17"/>
    </row>
    <row r="25" spans="1:5" ht="30" customHeight="1">
      <c r="A25" s="17"/>
      <c r="B25" s="17"/>
      <c r="C25" s="19"/>
      <c r="D25" s="29"/>
      <c r="E25" s="17"/>
    </row>
    <row r="26" spans="1:5" ht="30" customHeight="1">
      <c r="A26" s="17"/>
      <c r="B26" s="17"/>
      <c r="C26" s="19"/>
      <c r="D26" s="27"/>
      <c r="E26" s="17"/>
    </row>
    <row r="27" spans="1:5" ht="30" customHeight="1">
      <c r="A27" s="17"/>
      <c r="B27" s="17"/>
      <c r="C27" s="19"/>
      <c r="D27" s="28"/>
      <c r="E27" s="17"/>
    </row>
    <row r="28" spans="1:5" ht="30" customHeight="1">
      <c r="A28" s="17"/>
      <c r="B28" s="17"/>
      <c r="C28" s="19"/>
      <c r="D28" s="29"/>
      <c r="E28" s="17"/>
    </row>
    <row r="29" spans="1:5" ht="30" customHeight="1">
      <c r="A29" s="17"/>
      <c r="B29" s="17"/>
      <c r="C29" s="19"/>
      <c r="D29" s="30"/>
      <c r="E29" s="17"/>
    </row>
    <row r="30" spans="1:5" ht="30" customHeight="1">
      <c r="A30" s="31" t="s">
        <v>78</v>
      </c>
      <c r="B30" s="32"/>
      <c r="C30" s="33"/>
      <c r="D30" s="31"/>
      <c r="E30" s="34"/>
    </row>
    <row r="31" spans="1:5" ht="30" customHeight="1">
      <c r="A31" s="35" t="s">
        <v>197</v>
      </c>
      <c r="B31" s="35"/>
      <c r="C31" s="35"/>
      <c r="D31" s="35"/>
      <c r="E31" s="35"/>
    </row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3" sqref="E3"/>
    </sheetView>
  </sheetViews>
  <sheetFormatPr defaultColWidth="9.00390625" defaultRowHeight="14.25"/>
  <cols>
    <col min="1" max="1" width="36.75390625" style="0" customWidth="1"/>
    <col min="2" max="2" width="45.375" style="0" customWidth="1"/>
  </cols>
  <sheetData>
    <row r="1" spans="1:2" ht="25.5">
      <c r="A1" s="1" t="s">
        <v>198</v>
      </c>
      <c r="B1" s="1"/>
    </row>
    <row r="2" spans="1:2" ht="36" customHeight="1">
      <c r="A2" s="2" t="s">
        <v>199</v>
      </c>
      <c r="B2" s="3" t="s">
        <v>18</v>
      </c>
    </row>
    <row r="3" spans="1:2" ht="24.75" customHeight="1">
      <c r="A3" s="4" t="s">
        <v>81</v>
      </c>
      <c r="B3" s="4" t="s">
        <v>200</v>
      </c>
    </row>
    <row r="4" spans="1:2" ht="24.75" customHeight="1">
      <c r="A4" s="4" t="s">
        <v>6</v>
      </c>
      <c r="B4" s="4">
        <f>B5+B6+B7</f>
        <v>6.6</v>
      </c>
    </row>
    <row r="5" spans="1:2" ht="24.75" customHeight="1">
      <c r="A5" s="5" t="s">
        <v>201</v>
      </c>
      <c r="B5" s="4">
        <v>0</v>
      </c>
    </row>
    <row r="6" spans="1:2" ht="24.75" customHeight="1">
      <c r="A6" s="5" t="s">
        <v>202</v>
      </c>
      <c r="B6" s="4">
        <v>2.6</v>
      </c>
    </row>
    <row r="7" spans="1:2" ht="24.75" customHeight="1">
      <c r="A7" s="6" t="s">
        <v>203</v>
      </c>
      <c r="B7" s="7">
        <v>4</v>
      </c>
    </row>
    <row r="8" spans="1:2" ht="24.75" customHeight="1">
      <c r="A8" s="8" t="s">
        <v>204</v>
      </c>
      <c r="B8" s="7">
        <v>4</v>
      </c>
    </row>
    <row r="9" spans="1:2" ht="24.75" customHeight="1">
      <c r="A9" s="9" t="s">
        <v>205</v>
      </c>
      <c r="B9" s="4">
        <v>0</v>
      </c>
    </row>
    <row r="10" spans="1:2" ht="34.5" customHeight="1">
      <c r="A10" s="10" t="s">
        <v>206</v>
      </c>
      <c r="B10" s="10"/>
    </row>
  </sheetData>
  <sheetProtection/>
  <mergeCells count="2">
    <mergeCell ref="A1:B1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无瑕</cp:lastModifiedBy>
  <cp:lastPrinted>2016-01-04T05:25:05Z</cp:lastPrinted>
  <dcterms:created xsi:type="dcterms:W3CDTF">2014-12-23T00:23:06Z</dcterms:created>
  <dcterms:modified xsi:type="dcterms:W3CDTF">2018-11-25T15:34:18Z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