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819" firstSheet="10" activeTab="14"/>
  </bookViews>
  <sheets>
    <sheet name="封面" sheetId="35" r:id="rId1"/>
    <sheet name="目录" sheetId="36" r:id="rId2"/>
    <sheet name="1-1一般公共预算收入情况表" sheetId="1" r:id="rId3"/>
    <sheet name="1-2一般公共预算支出情况表" sheetId="2" r:id="rId4"/>
    <sheet name="1-3一般公共预算收入情况表" sheetId="3" r:id="rId5"/>
    <sheet name="1-4本级一般公共预算支出情况表（公开到项级）" sheetId="4" r:id="rId6"/>
    <sheet name="1-5本级一般公共预算基本支出情况表（公开到款级）" sheetId="5" r:id="rId7"/>
    <sheet name="1-6一般公共预算支出表（州、市对下转移支付项目）" sheetId="6" r:id="rId8"/>
    <sheet name="1-7楚雄州分地区税收返还和转移支付预算表" sheetId="7" r:id="rId9"/>
    <sheet name="1-8本级“三公”经费预算财政拨款情况统计表" sheetId="8" r:id="rId10"/>
    <sheet name="2-1政府性基金预算收入情况表" sheetId="9" r:id="rId11"/>
    <sheet name="2-2政府性基金预算支出情况表" sheetId="10" r:id="rId12"/>
    <sheet name="2-3本级政府性基金预算收入情况表" sheetId="11" r:id="rId13"/>
    <sheet name="2-4本级政府性基金预算支出情况表（公开到项级）" sheetId="12" r:id="rId14"/>
    <sheet name="2-5本级政府性基金支出表（州、市对下转移支付）" sheetId="13" r:id="rId15"/>
    <sheet name="3-1国有资本经营收入预算情况表" sheetId="14" r:id="rId16"/>
    <sheet name="3-2国有资本经营支出预算情况表" sheetId="15" r:id="rId17"/>
    <sheet name="3-3本级国有资本经营收入预算情况表" sheetId="16" r:id="rId18"/>
    <sheet name="3-4本级国有资本经营支出预算情况表（公开到项级）" sheetId="17" r:id="rId19"/>
    <sheet name="3-5 省国有资本经营预算转移支付表 （分地区）" sheetId="18" r:id="rId20"/>
    <sheet name="3-6 国有资本经营预算转移支付表（分项目）" sheetId="19" r:id="rId21"/>
    <sheet name="4-1社会保险基金收入预算情况表" sheetId="20" r:id="rId22"/>
    <sheet name="4-2社会保险基金支出预算情况表" sheetId="21" r:id="rId23"/>
    <sheet name="4-3社会保险基金收入预算情况表" sheetId="22" r:id="rId24"/>
    <sheet name="4-4本级社会保险基金支出预算情况表" sheetId="23" r:id="rId25"/>
    <sheet name="5-1   2020年地方政府债务限额及余额预算情况表" sheetId="24" r:id="rId26"/>
    <sheet name="5-2  2020年地方政府一般债务余额情况表" sheetId="25" r:id="rId27"/>
    <sheet name="5-3  本级2020年地方政府一般债务余额情况表" sheetId="26" r:id="rId28"/>
    <sheet name="5-4 2020年地方政府专项债务余额情况表" sheetId="27" r:id="rId29"/>
    <sheet name="5-5 本级2020年地方政府专项债务余额情况表（本级）" sheetId="28" r:id="rId30"/>
    <sheet name="5-6 地方政府债券发行及还本付息情况表" sheetId="29" r:id="rId31"/>
    <sheet name="5-7 2021年本级政府专项债务限额和余额情况表" sheetId="30" r:id="rId32"/>
    <sheet name="5-8 2020年年初新增地方政府债券资金安排表" sheetId="31" r:id="rId33"/>
    <sheet name="6-1重大政策和重点项目绩效目标表" sheetId="32" r:id="rId34"/>
    <sheet name="6-2重点工作情况解释说明汇总表" sheetId="33" r:id="rId35"/>
  </sheets>
  <externalReferences>
    <externalReference r:id="rId36"/>
    <externalReference r:id="rId37"/>
  </externalReferences>
  <definedNames>
    <definedName name="_xlnm._FilterDatabase" localSheetId="2" hidden="1">'1-1一般公共预算收入情况表'!$A$3:$F$39</definedName>
    <definedName name="_xlnm._FilterDatabase" localSheetId="3" hidden="1">'1-2一般公共预算支出情况表'!$A$3:$F$39</definedName>
    <definedName name="_xlnm._FilterDatabase" localSheetId="4" hidden="1">'1-3一般公共预算收入情况表'!$A$3:$F$40</definedName>
    <definedName name="_xlnm._FilterDatabase" localSheetId="5" hidden="1">'1-4本级一般公共预算支出情况表（公开到项级）'!$A$3:$G$1355</definedName>
    <definedName name="_xlnm._FilterDatabase" localSheetId="6" hidden="1">'1-5本级一般公共预算基本支出情况表（公开到款级）'!$A$3:$B$36</definedName>
    <definedName name="_xlnm._FilterDatabase" localSheetId="7" hidden="1">'1-6一般公共预算支出表（州、市对下转移支付项目）'!$A$3:$E$42</definedName>
    <definedName name="_xlnm._FilterDatabase" localSheetId="10" hidden="1">'2-1政府性基金预算收入情况表'!$A$3:$F$38</definedName>
    <definedName name="_xlnm._FilterDatabase" localSheetId="11" hidden="1">'2-2政府性基金预算支出情况表'!$A$3:$G$269</definedName>
    <definedName name="_xlnm._FilterDatabase" localSheetId="12" hidden="1">'2-3本级政府性基金预算收入情况表'!$A$3:$F$38</definedName>
    <definedName name="_xlnm._FilterDatabase" localSheetId="13" hidden="1">'2-4本级政府性基金预算支出情况表（公开到项级）'!$A$3:$G$271</definedName>
    <definedName name="_xlnm._FilterDatabase" localSheetId="15" hidden="1">'3-1国有资本经营收入预算情况表'!$A$3:$E$41</definedName>
    <definedName name="_xlnm._FilterDatabase" localSheetId="16" hidden="1">'3-2国有资本经营支出预算情况表'!$A$3:$E$28</definedName>
    <definedName name="_xlnm._FilterDatabase" localSheetId="17" hidden="1">'3-3本级国有资本经营收入预算情况表'!$A$3:$E$35</definedName>
    <definedName name="_xlnm._FilterDatabase" localSheetId="18" hidden="1">'3-4本级国有资本经营支出预算情况表（公开到项级）'!$A$3:$E$21</definedName>
    <definedName name="_xlnm._FilterDatabase" localSheetId="21" hidden="1">'4-1社会保险基金收入预算情况表'!$A$3:$E$38</definedName>
    <definedName name="_xlnm._FilterDatabase" localSheetId="22" hidden="1">'4-2社会保险基金支出预算情况表'!$A$3:$E$22</definedName>
    <definedName name="_xlnm._FilterDatabase" localSheetId="23" hidden="1">'4-3社会保险基金收入预算情况表'!$A$3:$E$38</definedName>
    <definedName name="_xlnm._FilterDatabase" localSheetId="24" hidden="1">'4-4本级社会保险基金支出预算情况表'!$A$3:$F$22</definedName>
    <definedName name="_xlnm._FilterDatabase" localSheetId="14" hidden="1">'2-5本级政府性基金支出表（州、市对下转移支付）'!$A$3:$E$18</definedName>
    <definedName name="_lst_r_地方财政预算表2015年全省汇总_10_科目编码名称">[2]_ESList!$A$1:$A$27</definedName>
    <definedName name="_xlnm.Print_Area" localSheetId="2">'1-1一般公共预算收入情况表'!$B$1:$E$39</definedName>
    <definedName name="_xlnm.Print_Area" localSheetId="3">'1-2一般公共预算支出情况表'!$B$1:$E$38</definedName>
    <definedName name="_xlnm.Print_Area" localSheetId="4">'1-3一般公共预算收入情况表'!$B$1:$E$40</definedName>
    <definedName name="_xlnm.Print_Area" localSheetId="5">'1-4本级一般公共预算支出情况表（公开到项级）'!$B$1:$E$1355</definedName>
    <definedName name="_xlnm.Print_Area" localSheetId="7">'1-6一般公共预算支出表（州、市对下转移支付项目）'!$A$1:$C$42</definedName>
    <definedName name="_xlnm.Print_Area" localSheetId="8">'1-7楚雄州分地区税收返还和转移支付预算表'!$A$1:$D$15</definedName>
    <definedName name="_xlnm.Print_Area" localSheetId="10">'2-1政府性基金预算收入情况表'!$B$1:$E$38</definedName>
    <definedName name="_xlnm.Print_Area" localSheetId="11">'2-2政府性基金预算支出情况表'!$B$1:$E$269</definedName>
    <definedName name="_xlnm.Print_Area" localSheetId="12">'2-3本级政府性基金预算收入情况表'!$B$1:$E$38</definedName>
    <definedName name="_xlnm.Print_Area" localSheetId="13">'2-4本级政府性基金预算支出情况表（公开到项级）'!$B$1:$E$271</definedName>
    <definedName name="_xlnm.Print_Area" localSheetId="14">'2-5本级政府性基金支出表（州、市对下转移支付）'!$A$1:$D$15</definedName>
    <definedName name="_xlnm.Print_Titles" localSheetId="2">'1-1一般公共预算收入情况表'!$1:$3</definedName>
    <definedName name="_xlnm.Print_Titles" localSheetId="3">'1-2一般公共预算支出情况表'!$1:$3</definedName>
    <definedName name="_xlnm.Print_Titles" localSheetId="4">'1-3一般公共预算收入情况表'!$1:$3</definedName>
    <definedName name="_xlnm.Print_Titles" localSheetId="5">'1-4本级一般公共预算支出情况表（公开到项级）'!$1:$3</definedName>
    <definedName name="_xlnm.Print_Titles" localSheetId="7">'1-6一般公共预算支出表（州、市对下转移支付项目）'!$1:$3</definedName>
    <definedName name="_xlnm.Print_Titles" localSheetId="8">'1-7楚雄州分地区税收返还和转移支付预算表'!$1:$3</definedName>
    <definedName name="_xlnm.Print_Titles" localSheetId="10">'2-1政府性基金预算收入情况表'!$1:$3</definedName>
    <definedName name="_xlnm.Print_Titles" localSheetId="11">'2-2政府性基金预算支出情况表'!$1:$3</definedName>
    <definedName name="_xlnm.Print_Titles" localSheetId="12">'2-3本级政府性基金预算收入情况表'!$1:$3</definedName>
    <definedName name="_xlnm.Print_Titles" localSheetId="13">'2-4本级政府性基金预算支出情况表（公开到项级）'!$1:$3</definedName>
    <definedName name="_xlnm.Print_Titles" localSheetId="14">'2-5本级政府性基金支出表（州、市对下转移支付）'!$1:$3</definedName>
    <definedName name="专项收入年初预算数" localSheetId="3">#REF!</definedName>
    <definedName name="专项收入年初预算数">#REF!</definedName>
    <definedName name="专项收入全年预计数" localSheetId="3">#REF!</definedName>
    <definedName name="专项收入全年预计数">#REF!</definedName>
    <definedName name="_xlnm.Print_Area" localSheetId="15">'3-1国有资本经营收入预算情况表'!$A$1:$D$41</definedName>
    <definedName name="_xlnm.Print_Titles" localSheetId="15">'3-1国有资本经营收入预算情况表'!$1:$3</definedName>
    <definedName name="专项收入年初预算数" localSheetId="15">#REF!</definedName>
    <definedName name="专项收入全年预计数" localSheetId="15">#REF!</definedName>
    <definedName name="_xlnm.Print_Area" localSheetId="16">'3-2国有资本经营支出预算情况表'!$A$1:$D$28</definedName>
    <definedName name="_xlnm.Print_Titles" localSheetId="16">'3-2国有资本经营支出预算情况表'!$1:$3</definedName>
    <definedName name="专项收入年初预算数" localSheetId="16">#REF!</definedName>
    <definedName name="专项收入全年预计数" localSheetId="16">#REF!</definedName>
    <definedName name="_xlnm.Print_Area" localSheetId="17">'3-3本级国有资本经营收入预算情况表'!$A$1:$D$35</definedName>
    <definedName name="_xlnm.Print_Titles" localSheetId="17">'3-3本级国有资本经营收入预算情况表'!$1:$3</definedName>
    <definedName name="专项收入年初预算数" localSheetId="17">#REF!</definedName>
    <definedName name="专项收入全年预计数" localSheetId="17">#REF!</definedName>
    <definedName name="_xlnm.Print_Area" localSheetId="18">'3-4本级国有资本经营支出预算情况表（公开到项级）'!$A$1:$D$21</definedName>
    <definedName name="专项收入年初预算数" localSheetId="18">#REF!</definedName>
    <definedName name="专项收入全年预计数" localSheetId="18">#REF!</definedName>
    <definedName name="_lst_r_地方财政预算表2015年全省汇总_10_科目编码名称" localSheetId="21">[1]_ESList!$A$1:$A$27</definedName>
    <definedName name="_xlnm.Print_Area" localSheetId="21">'4-1社会保险基金收入预算情况表'!$A$1:$D$38</definedName>
    <definedName name="_xlnm.Print_Titles" localSheetId="21">'4-1社会保险基金收入预算情况表'!$1:$3</definedName>
    <definedName name="专项收入年初预算数" localSheetId="21">#REF!</definedName>
    <definedName name="专项收入全年预计数" localSheetId="21">#REF!</definedName>
    <definedName name="_lst_r_地方财政预算表2015年全省汇总_10_科目编码名称" localSheetId="22">[1]_ESList!$A$1:$A$27</definedName>
    <definedName name="_xlnm.Print_Area" localSheetId="22">'4-2社会保险基金支出预算情况表'!$A$1:$D$22</definedName>
    <definedName name="专项收入年初预算数" localSheetId="22">#REF!</definedName>
    <definedName name="专项收入全年预计数" localSheetId="22">#REF!</definedName>
    <definedName name="_lst_r_地方财政预算表2015年全省汇总_10_科目编码名称" localSheetId="23">[1]_ESList!$A$1:$A$27</definedName>
    <definedName name="_xlnm.Print_Area" localSheetId="23">'4-3社会保险基金收入预算情况表'!$A$1:$D$38</definedName>
    <definedName name="_xlnm.Print_Titles" localSheetId="23">'4-3社会保险基金收入预算情况表'!$1:$3</definedName>
    <definedName name="专项收入年初预算数" localSheetId="23">#REF!</definedName>
    <definedName name="专项收入全年预计数" localSheetId="23">#REF!</definedName>
    <definedName name="_lst_r_地方财政预算表2015年全省汇总_10_科目编码名称" localSheetId="24">[1]_ESList!$A$1:$A$27</definedName>
    <definedName name="_xlnm.Print_Area" localSheetId="24">'4-4本级社会保险基金支出预算情况表'!$A$1:$D$22</definedName>
    <definedName name="专项收入年初预算数" localSheetId="24">#REF!</definedName>
    <definedName name="专项收入全年预计数" localSheetId="24">#REF!</definedName>
    <definedName name="专项收入年初预算数" localSheetId="25">#REF!</definedName>
    <definedName name="专项收入全年预计数" localSheetId="25">#REF!</definedName>
    <definedName name="专项收入年初预算数" localSheetId="26">#REF!</definedName>
    <definedName name="专项收入全年预计数" localSheetId="26">#REF!</definedName>
    <definedName name="专项收入年初预算数" localSheetId="27">#REF!</definedName>
    <definedName name="专项收入全年预计数" localSheetId="27">#REF!</definedName>
    <definedName name="专项收入年初预算数" localSheetId="28">#REF!</definedName>
    <definedName name="专项收入全年预计数" localSheetId="28">#REF!</definedName>
    <definedName name="专项收入年初预算数" localSheetId="29">#REF!</definedName>
    <definedName name="专项收入全年预计数" localSheetId="29">#REF!</definedName>
    <definedName name="专项收入年初预算数" localSheetId="30">#REF!</definedName>
    <definedName name="专项收入全年预计数" localSheetId="30">#REF!</definedName>
    <definedName name="专项收入年初预算数" localSheetId="31">#REF!</definedName>
    <definedName name="专项收入全年预计数" localSheetId="31">#REF!</definedName>
    <definedName name="专项收入年初预算数" localSheetId="32">#REF!</definedName>
    <definedName name="专项收入全年预计数" localSheetId="32">#REF!</definedName>
    <definedName name="专项收入年初预算数" localSheetId="33">#REF!</definedName>
    <definedName name="专项收入全年预计数" localSheetId="33">#REF!</definedName>
    <definedName name="_xlnm.Print_Area" localSheetId="33">'6-1重大政策和重点项目绩效目标表'!$A$1:$J$23</definedName>
    <definedName name="专项收入年初预算数" localSheetId="34">#REF!</definedName>
    <definedName name="专项收入全年预计数" localSheetId="34">#REF!</definedName>
    <definedName name="专项收入年初预算数" localSheetId="19">#REF!</definedName>
    <definedName name="专项收入全年预计数" localSheetId="19">#REF!</definedName>
    <definedName name="专项收入年初预算数" localSheetId="20">#REF!</definedName>
    <definedName name="专项收入全年预计数" localSheetId="20">#REF!</definedName>
    <definedName name="专项收入年初预算数" localSheetId="9">#REF!</definedName>
    <definedName name="专项收入全年预计数" localSheetId="9">#REF!</definedName>
    <definedName name="专项收入年初预算数" localSheetId="6">#REF!</definedName>
    <definedName name="专项收入全年预计数" localSheetId="6">#REF!</definedName>
    <definedName name="_xlnm.Print_Area" localSheetId="6">'1-5本级一般公共预算基本支出情况表（公开到款级）'!$A$1:$B$36</definedName>
    <definedName name="_xlnm.Print_Titles" localSheetId="6">'1-5本级一般公共预算基本支出情况表（公开到款级）'!$1:$3</definedName>
    <definedName name="_xlnm.Print_Area" localSheetId="30">'5-6 地方政府债券发行及还本付息情况表'!$A$1:$D$27</definedName>
    <definedName name="专项收入年初预算数" localSheetId="0">#REF!</definedName>
    <definedName name="专项收入全年预计数" localSheetId="0">#REF!</definedName>
    <definedName name="专项收入年初预算数" localSheetId="1">#REF!</definedName>
    <definedName name="专项收入全年预计数" localSheetId="1">#REF!</definedName>
    <definedName name="_xlnm.Print_Area" localSheetId="0">封面!$A$1:$C$7</definedName>
  </definedNames>
  <calcPr calcId="144525" fullPrecision="0"/>
</workbook>
</file>

<file path=xl/sharedStrings.xml><?xml version="1.0" encoding="utf-8"?>
<sst xmlns="http://schemas.openxmlformats.org/spreadsheetml/2006/main" count="4909" uniqueCount="3421">
  <si>
    <t xml:space="preserve"> </t>
  </si>
  <si>
    <t>双    柏    县</t>
  </si>
  <si>
    <t xml:space="preserve">                                                                                                                                   </t>
  </si>
  <si>
    <t>双柏县财政局</t>
  </si>
  <si>
    <t>目   录</t>
  </si>
  <si>
    <r>
      <rPr>
        <sz val="20"/>
        <rFont val="Times New Roman"/>
        <charset val="134"/>
      </rPr>
      <t>1-1  2021</t>
    </r>
    <r>
      <rPr>
        <sz val="20"/>
        <rFont val="宋体"/>
        <charset val="134"/>
      </rPr>
      <t>年双柏县一般公共预算收入情况表</t>
    </r>
  </si>
  <si>
    <r>
      <rPr>
        <sz val="20"/>
        <rFont val="Times New Roman"/>
        <charset val="134"/>
      </rPr>
      <t>1-2  2021</t>
    </r>
    <r>
      <rPr>
        <sz val="20"/>
        <rFont val="宋体"/>
        <charset val="134"/>
      </rPr>
      <t>年双柏县一般公共预算支出情况表</t>
    </r>
  </si>
  <si>
    <r>
      <rPr>
        <sz val="20"/>
        <rFont val="Times New Roman"/>
        <charset val="134"/>
      </rPr>
      <t>1-3  2021</t>
    </r>
    <r>
      <rPr>
        <sz val="20"/>
        <rFont val="宋体"/>
        <charset val="134"/>
      </rPr>
      <t>年双柏县本级一般公共预算收入情况表</t>
    </r>
  </si>
  <si>
    <r>
      <rPr>
        <sz val="20"/>
        <rFont val="Times New Roman"/>
        <charset val="134"/>
      </rPr>
      <t>1-4  2021</t>
    </r>
    <r>
      <rPr>
        <sz val="20"/>
        <rFont val="宋体"/>
        <charset val="134"/>
      </rPr>
      <t>年双柏县本级一般公共预算支出情况表</t>
    </r>
  </si>
  <si>
    <r>
      <rPr>
        <sz val="20"/>
        <rFont val="Times New Roman"/>
        <charset val="134"/>
      </rPr>
      <t>1-5  2021</t>
    </r>
    <r>
      <rPr>
        <sz val="20"/>
        <rFont val="宋体"/>
        <charset val="134"/>
      </rPr>
      <t>年双柏县本级一般公共预算政府预算经济分类表（基本支出）</t>
    </r>
  </si>
  <si>
    <r>
      <rPr>
        <sz val="20"/>
        <rFont val="Times New Roman"/>
        <charset val="134"/>
      </rPr>
      <t>1-6  2021</t>
    </r>
    <r>
      <rPr>
        <sz val="20"/>
        <rFont val="宋体"/>
        <charset val="134"/>
      </rPr>
      <t>年双柏县本级一般公共预算支出表</t>
    </r>
    <r>
      <rPr>
        <sz val="20"/>
        <rFont val="Times New Roman"/>
        <charset val="134"/>
      </rPr>
      <t>(</t>
    </r>
    <r>
      <rPr>
        <sz val="20"/>
        <rFont val="宋体"/>
        <charset val="134"/>
      </rPr>
      <t>对下转移支付项目</t>
    </r>
    <r>
      <rPr>
        <sz val="20"/>
        <rFont val="Times New Roman"/>
        <charset val="134"/>
      </rPr>
      <t>)</t>
    </r>
  </si>
  <si>
    <r>
      <rPr>
        <sz val="20"/>
        <rFont val="Times New Roman"/>
        <charset val="134"/>
      </rPr>
      <t>1-7  2021</t>
    </r>
    <r>
      <rPr>
        <sz val="20"/>
        <rFont val="宋体"/>
        <charset val="134"/>
      </rPr>
      <t>年楚雄州分县市税收返还和转移支付预算表</t>
    </r>
  </si>
  <si>
    <r>
      <rPr>
        <sz val="20"/>
        <rFont val="Times New Roman"/>
        <charset val="134"/>
      </rPr>
      <t>1-8  2021</t>
    </r>
    <r>
      <rPr>
        <sz val="20"/>
        <rFont val="宋体"/>
        <charset val="134"/>
      </rPr>
      <t>年双柏县本级</t>
    </r>
    <r>
      <rPr>
        <sz val="20"/>
        <rFont val="Times New Roman"/>
        <charset val="134"/>
      </rPr>
      <t>“</t>
    </r>
    <r>
      <rPr>
        <sz val="20"/>
        <rFont val="宋体"/>
        <charset val="134"/>
      </rPr>
      <t>三公</t>
    </r>
    <r>
      <rPr>
        <sz val="20"/>
        <rFont val="Times New Roman"/>
        <charset val="134"/>
      </rPr>
      <t>”</t>
    </r>
    <r>
      <rPr>
        <sz val="20"/>
        <rFont val="宋体"/>
        <charset val="134"/>
      </rPr>
      <t>经费预算财政拨款情况统计表</t>
    </r>
  </si>
  <si>
    <r>
      <rPr>
        <sz val="20"/>
        <rFont val="Times New Roman"/>
        <charset val="134"/>
      </rPr>
      <t>2-1  2021</t>
    </r>
    <r>
      <rPr>
        <sz val="20"/>
        <rFont val="宋体"/>
        <charset val="134"/>
      </rPr>
      <t>年双柏县政府性基金预算收入情况表</t>
    </r>
  </si>
  <si>
    <r>
      <rPr>
        <sz val="20"/>
        <rFont val="Times New Roman"/>
        <charset val="134"/>
      </rPr>
      <t>2-2  2021</t>
    </r>
    <r>
      <rPr>
        <sz val="20"/>
        <rFont val="宋体"/>
        <charset val="134"/>
      </rPr>
      <t>年双柏县政府性基金预算支出情况表</t>
    </r>
  </si>
  <si>
    <r>
      <rPr>
        <sz val="20"/>
        <rFont val="Times New Roman"/>
        <charset val="134"/>
      </rPr>
      <t>2-3  2021</t>
    </r>
    <r>
      <rPr>
        <sz val="20"/>
        <rFont val="宋体"/>
        <charset val="134"/>
      </rPr>
      <t>年双柏县本级政府性基金预算收入情况表</t>
    </r>
  </si>
  <si>
    <r>
      <rPr>
        <sz val="20"/>
        <rFont val="Times New Roman"/>
        <charset val="134"/>
      </rPr>
      <t>2-4  2021</t>
    </r>
    <r>
      <rPr>
        <sz val="20"/>
        <rFont val="宋体"/>
        <charset val="134"/>
      </rPr>
      <t>年双柏县本级政府性基金预算支出情况表</t>
    </r>
  </si>
  <si>
    <r>
      <rPr>
        <sz val="20"/>
        <rFont val="Times New Roman"/>
        <charset val="134"/>
      </rPr>
      <t>2-5  2021</t>
    </r>
    <r>
      <rPr>
        <sz val="20"/>
        <rFont val="宋体"/>
        <charset val="134"/>
      </rPr>
      <t>年双柏县本级政府性基金支出表</t>
    </r>
    <r>
      <rPr>
        <sz val="20"/>
        <rFont val="Times New Roman"/>
        <charset val="134"/>
      </rPr>
      <t>(</t>
    </r>
    <r>
      <rPr>
        <sz val="20"/>
        <rFont val="宋体"/>
        <charset val="134"/>
      </rPr>
      <t>县对下转移支付</t>
    </r>
    <r>
      <rPr>
        <sz val="20"/>
        <rFont val="Times New Roman"/>
        <charset val="134"/>
      </rPr>
      <t>)</t>
    </r>
  </si>
  <si>
    <r>
      <rPr>
        <sz val="20"/>
        <rFont val="Times New Roman"/>
        <charset val="134"/>
      </rPr>
      <t>3-1  2021</t>
    </r>
    <r>
      <rPr>
        <sz val="20"/>
        <rFont val="宋体"/>
        <charset val="134"/>
      </rPr>
      <t>年双柏县国有资本经营收入预算情况表</t>
    </r>
  </si>
  <si>
    <r>
      <rPr>
        <sz val="20"/>
        <rFont val="Times New Roman"/>
        <charset val="134"/>
      </rPr>
      <t>3-2  2021</t>
    </r>
    <r>
      <rPr>
        <sz val="20"/>
        <rFont val="宋体"/>
        <charset val="134"/>
      </rPr>
      <t>年双柏县国有资本经营支出预算情况表</t>
    </r>
  </si>
  <si>
    <r>
      <rPr>
        <sz val="20"/>
        <rFont val="Times New Roman"/>
        <charset val="134"/>
      </rPr>
      <t>3-3  2021</t>
    </r>
    <r>
      <rPr>
        <sz val="20"/>
        <rFont val="宋体"/>
        <charset val="134"/>
      </rPr>
      <t>年双柏县本级国有资本经营收入预算情况表</t>
    </r>
  </si>
  <si>
    <r>
      <rPr>
        <sz val="20"/>
        <color rgb="FF000000"/>
        <rFont val="Times New Roman"/>
        <charset val="134"/>
      </rPr>
      <t>3-4  2021</t>
    </r>
    <r>
      <rPr>
        <sz val="20"/>
        <color rgb="FF000000"/>
        <rFont val="宋体"/>
        <charset val="134"/>
      </rPr>
      <t>年双柏县本级国有资本经营支出预算情况表</t>
    </r>
  </si>
  <si>
    <r>
      <rPr>
        <sz val="20"/>
        <color rgb="FF000000"/>
        <rFont val="Times New Roman"/>
        <charset val="134"/>
      </rPr>
      <t>3-5  2021</t>
    </r>
    <r>
      <rPr>
        <sz val="20"/>
        <color rgb="FF000000"/>
        <rFont val="宋体"/>
        <charset val="134"/>
      </rPr>
      <t>年双柏县本级国有资本经营预算转移支付表（分县市）</t>
    </r>
  </si>
  <si>
    <r>
      <rPr>
        <sz val="20"/>
        <rFont val="Times New Roman"/>
        <charset val="134"/>
      </rPr>
      <t>3-6  2021</t>
    </r>
    <r>
      <rPr>
        <sz val="20"/>
        <rFont val="宋体"/>
        <charset val="134"/>
      </rPr>
      <t>年双柏县本级国有资本经营预算转移支付表（分项目）</t>
    </r>
  </si>
  <si>
    <r>
      <rPr>
        <sz val="20"/>
        <rFont val="Times New Roman"/>
        <charset val="134"/>
      </rPr>
      <t>4-1  2021</t>
    </r>
    <r>
      <rPr>
        <sz val="20"/>
        <rFont val="宋体"/>
        <charset val="134"/>
      </rPr>
      <t>年双柏县社会保险基金收入预算情况表</t>
    </r>
  </si>
  <si>
    <t>4-2  2021年双柏县社会保险基金支出预算情况表</t>
  </si>
  <si>
    <r>
      <rPr>
        <sz val="20"/>
        <color rgb="FF000000"/>
        <rFont val="Times New Roman"/>
        <charset val="134"/>
      </rPr>
      <t>4-3  2021</t>
    </r>
    <r>
      <rPr>
        <sz val="20"/>
        <color rgb="FF000000"/>
        <rFont val="宋体"/>
        <charset val="134"/>
      </rPr>
      <t>年双柏县本级社会保险基金收入预算情况表</t>
    </r>
  </si>
  <si>
    <r>
      <rPr>
        <sz val="20"/>
        <color rgb="FF000000"/>
        <rFont val="Times New Roman"/>
        <charset val="134"/>
      </rPr>
      <t>4-4  2021</t>
    </r>
    <r>
      <rPr>
        <sz val="20"/>
        <color rgb="FF000000"/>
        <rFont val="宋体"/>
        <charset val="134"/>
      </rPr>
      <t>年双柏县本级社会保险基金支出预算情况表</t>
    </r>
  </si>
  <si>
    <r>
      <rPr>
        <sz val="20"/>
        <color rgb="FF000000"/>
        <rFont val="Times New Roman"/>
        <charset val="134"/>
      </rPr>
      <t xml:space="preserve">5-1  </t>
    </r>
    <r>
      <rPr>
        <sz val="20"/>
        <color rgb="FF000000"/>
        <rFont val="宋体"/>
        <charset val="134"/>
      </rPr>
      <t>双柏县</t>
    </r>
    <r>
      <rPr>
        <sz val="20"/>
        <color rgb="FF000000"/>
        <rFont val="Times New Roman"/>
        <charset val="134"/>
      </rPr>
      <t>2020</t>
    </r>
    <r>
      <rPr>
        <sz val="20"/>
        <color rgb="FF000000"/>
        <rFont val="宋体"/>
        <charset val="134"/>
      </rPr>
      <t>年地方政府债务限额及余额预算情况表</t>
    </r>
  </si>
  <si>
    <r>
      <rPr>
        <sz val="20"/>
        <color rgb="FF000000"/>
        <rFont val="Times New Roman"/>
        <charset val="134"/>
      </rPr>
      <t xml:space="preserve">5-2  </t>
    </r>
    <r>
      <rPr>
        <sz val="20"/>
        <color rgb="FF000000"/>
        <rFont val="宋体"/>
        <charset val="134"/>
      </rPr>
      <t>双柏县</t>
    </r>
    <r>
      <rPr>
        <sz val="20"/>
        <color rgb="FF000000"/>
        <rFont val="Times New Roman"/>
        <charset val="134"/>
      </rPr>
      <t>2020</t>
    </r>
    <r>
      <rPr>
        <sz val="20"/>
        <color rgb="FF000000"/>
        <rFont val="宋体"/>
        <charset val="134"/>
      </rPr>
      <t>年地方政府一般债务余额情况表</t>
    </r>
  </si>
  <si>
    <r>
      <rPr>
        <sz val="20"/>
        <color rgb="FF000000"/>
        <rFont val="Times New Roman"/>
        <charset val="134"/>
      </rPr>
      <t xml:space="preserve">5-3  </t>
    </r>
    <r>
      <rPr>
        <sz val="20"/>
        <color rgb="FF000000"/>
        <rFont val="宋体"/>
        <charset val="134"/>
      </rPr>
      <t>双柏县本级</t>
    </r>
    <r>
      <rPr>
        <sz val="20"/>
        <color rgb="FF000000"/>
        <rFont val="Times New Roman"/>
        <charset val="134"/>
      </rPr>
      <t>2020</t>
    </r>
    <r>
      <rPr>
        <sz val="20"/>
        <color rgb="FF000000"/>
        <rFont val="宋体"/>
        <charset val="134"/>
      </rPr>
      <t>年地方政府一般债务余额情况表</t>
    </r>
  </si>
  <si>
    <r>
      <rPr>
        <sz val="20"/>
        <color rgb="FF000000"/>
        <rFont val="Times New Roman"/>
        <charset val="134"/>
      </rPr>
      <t xml:space="preserve">5-4  </t>
    </r>
    <r>
      <rPr>
        <sz val="20"/>
        <color rgb="FF000000"/>
        <rFont val="宋体"/>
        <charset val="134"/>
      </rPr>
      <t>双柏县</t>
    </r>
    <r>
      <rPr>
        <sz val="20"/>
        <color rgb="FF000000"/>
        <rFont val="Times New Roman"/>
        <charset val="134"/>
      </rPr>
      <t>2020</t>
    </r>
    <r>
      <rPr>
        <sz val="20"/>
        <color rgb="FF000000"/>
        <rFont val="宋体"/>
        <charset val="134"/>
      </rPr>
      <t>年地方政府专项债务余额情况表</t>
    </r>
  </si>
  <si>
    <r>
      <rPr>
        <sz val="20"/>
        <color rgb="FF000000"/>
        <rFont val="Times New Roman"/>
        <charset val="134"/>
      </rPr>
      <t xml:space="preserve">5-5  </t>
    </r>
    <r>
      <rPr>
        <sz val="20"/>
        <color rgb="FF000000"/>
        <rFont val="宋体"/>
        <charset val="134"/>
      </rPr>
      <t>双柏县本级</t>
    </r>
    <r>
      <rPr>
        <sz val="20"/>
        <color rgb="FF000000"/>
        <rFont val="Times New Roman"/>
        <charset val="134"/>
      </rPr>
      <t>2020</t>
    </r>
    <r>
      <rPr>
        <sz val="20"/>
        <color rgb="FF000000"/>
        <rFont val="宋体"/>
        <charset val="134"/>
      </rPr>
      <t>年地方政府专项债务余额情况表</t>
    </r>
  </si>
  <si>
    <r>
      <rPr>
        <sz val="20"/>
        <color rgb="FF000000"/>
        <rFont val="Times New Roman"/>
        <charset val="134"/>
      </rPr>
      <t xml:space="preserve">5-6  </t>
    </r>
    <r>
      <rPr>
        <sz val="20"/>
        <color rgb="FF000000"/>
        <rFont val="宋体"/>
        <charset val="134"/>
      </rPr>
      <t>双柏县地方政府债券发行及还本付息情况表</t>
    </r>
  </si>
  <si>
    <r>
      <rPr>
        <sz val="20"/>
        <color rgb="FF000000"/>
        <rFont val="Times New Roman"/>
        <charset val="134"/>
      </rPr>
      <t xml:space="preserve">5-7  </t>
    </r>
    <r>
      <rPr>
        <sz val="20"/>
        <color rgb="FF000000"/>
        <rFont val="宋体"/>
        <charset val="134"/>
      </rPr>
      <t>双柏县</t>
    </r>
    <r>
      <rPr>
        <sz val="20"/>
        <color rgb="FF000000"/>
        <rFont val="Times New Roman"/>
        <charset val="134"/>
      </rPr>
      <t>2021</t>
    </r>
    <r>
      <rPr>
        <sz val="20"/>
        <color rgb="FF000000"/>
        <rFont val="宋体"/>
        <charset val="134"/>
      </rPr>
      <t>年地方政府债务限额提前下达情况表</t>
    </r>
  </si>
  <si>
    <r>
      <rPr>
        <sz val="20"/>
        <color rgb="FF000000"/>
        <rFont val="Times New Roman"/>
        <charset val="134"/>
      </rPr>
      <t xml:space="preserve">5-8  </t>
    </r>
    <r>
      <rPr>
        <sz val="20"/>
        <color rgb="FF000000"/>
        <rFont val="宋体"/>
        <charset val="134"/>
      </rPr>
      <t>双柏县</t>
    </r>
    <r>
      <rPr>
        <sz val="20"/>
        <color rgb="FF000000"/>
        <rFont val="Times New Roman"/>
        <charset val="134"/>
      </rPr>
      <t>2020</t>
    </r>
    <r>
      <rPr>
        <sz val="20"/>
        <color rgb="FF000000"/>
        <rFont val="宋体"/>
        <charset val="134"/>
      </rPr>
      <t>年年初新增地方政府债券资金安排表</t>
    </r>
  </si>
  <si>
    <r>
      <rPr>
        <sz val="20"/>
        <color rgb="FF000000"/>
        <rFont val="Times New Roman"/>
        <charset val="134"/>
      </rPr>
      <t>6-1  2021</t>
    </r>
    <r>
      <rPr>
        <sz val="20"/>
        <color rgb="FF000000"/>
        <rFont val="宋体"/>
        <charset val="134"/>
      </rPr>
      <t>年双柏县重大政策和重点项目绩效目标表</t>
    </r>
  </si>
  <si>
    <r>
      <rPr>
        <sz val="20"/>
        <color rgb="FF000000"/>
        <rFont val="Times New Roman"/>
        <charset val="134"/>
      </rPr>
      <t xml:space="preserve">6-2  </t>
    </r>
    <r>
      <rPr>
        <sz val="20"/>
        <color rgb="FF000000"/>
        <rFont val="宋体"/>
        <charset val="134"/>
      </rPr>
      <t>重点工作情况解释说明汇总表</t>
    </r>
  </si>
  <si>
    <t>1-1  2021年双柏县一般公共预算收入情况表</t>
  </si>
  <si>
    <t>单位：万元</t>
  </si>
  <si>
    <t>科目编码</t>
  </si>
  <si>
    <t>项目</t>
  </si>
  <si>
    <t>2020年执行数</t>
  </si>
  <si>
    <t>2021年预算数</t>
  </si>
  <si>
    <t>预算数比上年执行数增长%</t>
  </si>
  <si>
    <t>打印</t>
  </si>
  <si>
    <t>101</t>
  </si>
  <si>
    <t>一、税收收入</t>
  </si>
  <si>
    <t>10101</t>
  </si>
  <si>
    <t xml:space="preserve">   增值税</t>
  </si>
  <si>
    <t>10104</t>
  </si>
  <si>
    <t xml:space="preserve">   企业所得税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</si>
  <si>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</si>
  <si>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</si>
  <si>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</si>
  <si>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</si>
  <si>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</si>
  <si>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</si>
  <si>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</si>
  <si>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</si>
  <si>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</si>
  <si>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</si>
  <si>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</si>
  <si>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</si>
  <si>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</si>
  <si>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</si>
  <si>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</si>
  <si>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</si>
  <si>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</si>
  <si>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</si>
  <si>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</si>
  <si>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</si>
  <si>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</si>
  <si>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</si>
  <si>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</si>
  <si>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</si>
  <si>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</si>
  <si>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</si>
  <si>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</si>
  <si>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</si>
  <si>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</si>
  <si>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</si>
  <si>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</si>
  <si>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</si>
  <si>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</si>
  <si>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</si>
  <si>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</si>
  <si>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</si>
  <si>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</si>
  <si>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</si>
  <si>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</si>
  <si>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</si>
  <si>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</si>
  <si>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</si>
  <si>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</si>
  <si>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</si>
  <si>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全县（市）一般公共预算收入</t>
  </si>
  <si>
    <t>地方政府一般债务收入</t>
  </si>
  <si>
    <t>转移性收入</t>
  </si>
  <si>
    <t xml:space="preserve">   返还性收入</t>
  </si>
  <si>
    <t xml:space="preserve">   转移支付收入</t>
  </si>
  <si>
    <t xml:space="preserve">   上年结余收入</t>
  </si>
  <si>
    <t xml:space="preserve">   调入资金</t>
  </si>
  <si>
    <t xml:space="preserve">   接受其他地区援助收入</t>
  </si>
  <si>
    <t xml:space="preserve">   动用预算稳定调节基金</t>
  </si>
  <si>
    <t>各项收入合计</t>
  </si>
  <si>
    <t>1-2 2021年双柏县一般公共预算支出情况表</t>
  </si>
  <si>
    <t>201</t>
  </si>
  <si>
    <t>一、一般公共服务</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</si>
  <si>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</si>
  <si>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</si>
  <si>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</si>
  <si>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</si>
  <si>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</si>
  <si>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</si>
  <si>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</si>
  <si>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</si>
  <si>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</si>
  <si>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</si>
  <si>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</si>
  <si>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</si>
  <si>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</si>
  <si>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</si>
  <si>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</si>
  <si>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</si>
  <si>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</si>
  <si>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</si>
  <si>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</si>
  <si>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</si>
  <si>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</si>
  <si>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</si>
  <si>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</si>
  <si>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</si>
  <si>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</si>
  <si>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</si>
  <si>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</si>
  <si>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</si>
  <si>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</si>
  <si>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</si>
  <si>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</si>
  <si>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</si>
  <si>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</si>
  <si>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</si>
  <si>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</si>
  <si>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</si>
  <si>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</si>
  <si>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</si>
  <si>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</si>
  <si>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</si>
  <si>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</si>
  <si>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</si>
  <si>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</si>
  <si>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</si>
  <si>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</si>
  <si>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</si>
  <si>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</si>
  <si>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</si>
  <si>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全县（市）一般公共预算支出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</si>
  <si>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</si>
  <si>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</si>
  <si>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</si>
  <si>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</si>
  <si>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</si>
  <si>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</si>
  <si>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</si>
  <si>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</si>
  <si>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1-3  2021年双柏县本级一般公共预算收入情况表</t>
  </si>
  <si>
    <t>2020年预算数</t>
  </si>
  <si>
    <t>比上年预算数增长%</t>
  </si>
  <si>
    <r>
      <rPr>
        <sz val="14"/>
        <rFont val="宋体"/>
        <charset val="134"/>
      </rPr>
      <t>10199</t>
    </r>
  </si>
  <si>
    <t>县（市）本级一般公共预算收入</t>
  </si>
  <si>
    <t xml:space="preserve">   上解收入</t>
  </si>
  <si>
    <t>1-4  2021年双柏县本级一般公共预算支出情况表</t>
  </si>
  <si>
    <t>类-款-项</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</si>
  <si>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</si>
  <si>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</si>
  <si>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</si>
  <si>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</si>
  <si>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</si>
  <si>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</si>
  <si>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</si>
  <si>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</si>
  <si>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</si>
  <si>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</si>
  <si>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</si>
  <si>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</si>
  <si>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</si>
  <si>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</si>
  <si>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</si>
  <si>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</si>
  <si>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</si>
  <si>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</si>
  <si>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</si>
  <si>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</si>
  <si>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</si>
  <si>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</si>
  <si>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</si>
  <si>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</si>
  <si>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</si>
  <si>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</si>
  <si>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</si>
  <si>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</si>
  <si>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</si>
  <si>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</si>
  <si>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</si>
  <si>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</si>
  <si>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</si>
  <si>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</si>
  <si>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</si>
  <si>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</si>
  <si>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</si>
  <si>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</si>
  <si>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</si>
  <si>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</si>
  <si>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</si>
  <si>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</si>
  <si>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</si>
  <si>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</si>
  <si>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</si>
  <si>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</si>
  <si>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</si>
  <si>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</si>
  <si>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</si>
  <si>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</si>
  <si>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</si>
  <si>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</si>
  <si>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</si>
  <si>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</si>
  <si>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</si>
  <si>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</si>
  <si>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</si>
  <si>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</si>
  <si>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</si>
  <si>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</si>
  <si>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</si>
  <si>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</si>
  <si>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</si>
  <si>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</si>
  <si>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</si>
  <si>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</si>
  <si>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</si>
  <si>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</si>
  <si>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</si>
  <si>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</si>
  <si>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</si>
  <si>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</si>
  <si>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</si>
  <si>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</si>
  <si>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</si>
  <si>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</si>
  <si>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</si>
  <si>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</si>
  <si>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</si>
  <si>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</si>
  <si>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</si>
  <si>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</si>
  <si>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</si>
  <si>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</si>
  <si>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</si>
  <si>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</si>
  <si>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</si>
  <si>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</si>
  <si>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</si>
  <si>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</si>
  <si>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</si>
  <si>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</si>
  <si>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</si>
  <si>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</si>
  <si>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</si>
  <si>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</si>
  <si>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</si>
  <si>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</si>
  <si>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</si>
  <si>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</si>
  <si>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</si>
  <si>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</si>
  <si>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</si>
  <si>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</si>
  <si>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</si>
  <si>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</si>
  <si>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</si>
  <si>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</si>
  <si>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</si>
  <si>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</si>
  <si>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</si>
  <si>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</si>
  <si>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</si>
  <si>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</si>
  <si>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</si>
  <si>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</si>
  <si>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</si>
  <si>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</si>
  <si>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发票管理及税务登记</t>
  </si>
  <si>
    <t>2010706</t>
  </si>
  <si>
    <t xml:space="preserve">     代扣代收代征税款手续费</t>
  </si>
  <si>
    <t>2010707</t>
  </si>
  <si>
    <t xml:space="preserve">     税务宣传</t>
  </si>
  <si>
    <t>2010708</t>
  </si>
  <si>
    <t xml:space="preserve">     协税护税</t>
  </si>
  <si>
    <t>2010709</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</si>
  <si>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</si>
  <si>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</si>
  <si>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</si>
  <si>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</si>
  <si>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</si>
  <si>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</si>
  <si>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</si>
  <si>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</si>
  <si>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</si>
  <si>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</si>
  <si>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</si>
  <si>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</si>
  <si>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</si>
  <si>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</si>
  <si>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</si>
  <si>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</si>
  <si>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</si>
  <si>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</si>
  <si>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</si>
  <si>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</si>
  <si>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</si>
  <si>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</si>
  <si>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</si>
  <si>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</si>
  <si>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</si>
  <si>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</si>
  <si>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</si>
  <si>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</si>
  <si>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</si>
  <si>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</si>
  <si>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</si>
  <si>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</si>
  <si>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</si>
  <si>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</si>
  <si>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</si>
  <si>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</si>
  <si>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</si>
  <si>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</si>
  <si>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</si>
  <si>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</si>
  <si>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</si>
  <si>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</si>
  <si>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</si>
  <si>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</si>
  <si>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</si>
  <si>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</si>
  <si>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</si>
  <si>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2011007</t>
  </si>
  <si>
    <t xml:space="preserve">     博士后日常经费</t>
  </si>
  <si>
    <t>2011008</t>
  </si>
  <si>
    <t xml:space="preserve">     引进人才费用</t>
  </si>
  <si>
    <t>2011050</t>
  </si>
  <si>
    <t>2011099</t>
  </si>
  <si>
    <t xml:space="preserve">     其他人力资源事务支出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</si>
  <si>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</si>
  <si>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</si>
  <si>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</si>
  <si>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</si>
  <si>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</si>
  <si>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</si>
  <si>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</si>
  <si>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</si>
  <si>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</si>
  <si>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</si>
  <si>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</si>
  <si>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</si>
  <si>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</si>
  <si>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</si>
  <si>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</si>
  <si>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</si>
  <si>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</si>
  <si>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</si>
  <si>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</si>
  <si>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</si>
  <si>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</si>
  <si>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</si>
  <si>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</si>
  <si>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</si>
  <si>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</si>
  <si>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</si>
  <si>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</si>
  <si>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</si>
  <si>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</si>
  <si>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</si>
  <si>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</si>
  <si>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</si>
  <si>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</si>
  <si>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</si>
  <si>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</si>
  <si>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</si>
  <si>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</si>
  <si>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</si>
  <si>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</si>
  <si>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</si>
  <si>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产权战略与规划</t>
  </si>
  <si>
    <t>2011406</t>
  </si>
  <si>
    <t xml:space="preserve">     专利试点和产业化推进</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</si>
  <si>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</si>
  <si>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</si>
  <si>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</si>
  <si>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</si>
  <si>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</si>
  <si>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</si>
  <si>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</si>
  <si>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</si>
  <si>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</si>
  <si>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</si>
  <si>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</si>
  <si>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</si>
  <si>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</si>
  <si>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</si>
  <si>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</si>
  <si>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</si>
  <si>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</si>
  <si>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</si>
  <si>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</si>
  <si>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</si>
  <si>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</si>
  <si>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</si>
  <si>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</si>
  <si>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</si>
  <si>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</si>
  <si>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</si>
  <si>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</si>
  <si>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</si>
  <si>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</si>
  <si>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</si>
  <si>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</si>
  <si>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</si>
  <si>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</si>
  <si>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</si>
  <si>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</si>
  <si>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</si>
  <si>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</si>
  <si>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</si>
  <si>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</si>
  <si>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</si>
  <si>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</si>
  <si>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</si>
  <si>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</si>
  <si>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</si>
  <si>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</si>
  <si>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</si>
  <si>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</si>
  <si>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</si>
  <si>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</si>
  <si>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</si>
  <si>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</si>
  <si>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</si>
  <si>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</si>
  <si>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</si>
  <si>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</si>
  <si>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</si>
  <si>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</si>
  <si>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</si>
  <si>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</si>
  <si>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</si>
  <si>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</si>
  <si>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</si>
  <si>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</si>
  <si>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</si>
  <si>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</si>
  <si>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</si>
  <si>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</si>
  <si>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</si>
  <si>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</si>
  <si>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</si>
  <si>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</si>
  <si>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</si>
  <si>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</si>
  <si>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</si>
  <si>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</si>
  <si>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</si>
  <si>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</si>
  <si>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</si>
  <si>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</si>
  <si>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</si>
  <si>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</si>
  <si>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</si>
  <si>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</si>
  <si>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</si>
  <si>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</si>
  <si>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</si>
  <si>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</si>
  <si>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</si>
  <si>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</si>
  <si>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</si>
  <si>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</si>
  <si>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</si>
  <si>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</si>
  <si>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</si>
  <si>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</si>
  <si>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</si>
  <si>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</si>
  <si>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</si>
  <si>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</si>
  <si>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</si>
  <si>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</si>
  <si>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</si>
  <si>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</si>
  <si>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</si>
  <si>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</si>
  <si>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</si>
  <si>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</si>
  <si>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</si>
  <si>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</si>
  <si>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</si>
  <si>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</si>
  <si>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</si>
  <si>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</si>
  <si>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</si>
  <si>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</si>
  <si>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</si>
  <si>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</si>
  <si>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</si>
  <si>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</si>
  <si>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</si>
  <si>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</si>
  <si>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</si>
  <si>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</si>
  <si>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</si>
  <si>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</si>
  <si>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</si>
  <si>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</si>
  <si>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</si>
  <si>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</si>
  <si>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</si>
  <si>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</si>
  <si>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</si>
  <si>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</si>
  <si>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</si>
  <si>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</si>
  <si>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</si>
  <si>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</si>
  <si>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</si>
  <si>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</si>
  <si>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</si>
  <si>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</si>
  <si>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</si>
  <si>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</si>
  <si>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</si>
  <si>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</si>
  <si>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</si>
  <si>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</si>
  <si>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</si>
  <si>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</si>
  <si>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</si>
  <si>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</si>
  <si>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</si>
  <si>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</si>
  <si>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</si>
  <si>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</si>
  <si>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</si>
  <si>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</si>
  <si>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</si>
  <si>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</si>
  <si>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201A</t>
  </si>
  <si>
    <t>县（市）对下专项转移支付补助</t>
  </si>
  <si>
    <t>20205</t>
  </si>
  <si>
    <t xml:space="preserve">   对外合作与交流</t>
  </si>
  <si>
    <t>20299</t>
  </si>
  <si>
    <t xml:space="preserve">   其他外交支出</t>
  </si>
  <si>
    <t>20301</t>
  </si>
  <si>
    <t xml:space="preserve">   现役部队</t>
  </si>
  <si>
    <t>2030101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</si>
  <si>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</si>
  <si>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</si>
  <si>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</si>
  <si>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</si>
  <si>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</si>
  <si>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</si>
  <si>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</si>
  <si>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</si>
  <si>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</si>
  <si>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</si>
  <si>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</si>
  <si>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</si>
  <si>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</si>
  <si>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</si>
  <si>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</si>
  <si>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</si>
  <si>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</si>
  <si>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</si>
  <si>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</si>
  <si>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</si>
  <si>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</si>
  <si>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</si>
  <si>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</si>
  <si>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</si>
  <si>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</si>
  <si>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</si>
  <si>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</si>
  <si>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</si>
  <si>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</si>
  <si>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</si>
  <si>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</si>
  <si>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</si>
  <si>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</si>
  <si>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203A</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</si>
  <si>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</si>
  <si>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</si>
  <si>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</si>
  <si>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</si>
  <si>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</si>
  <si>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</si>
  <si>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</si>
  <si>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</si>
  <si>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</si>
  <si>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</si>
  <si>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</si>
  <si>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</si>
  <si>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</si>
  <si>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</si>
  <si>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</si>
  <si>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</si>
  <si>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</si>
  <si>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</si>
  <si>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</si>
  <si>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</si>
  <si>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</si>
  <si>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</si>
  <si>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</si>
  <si>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</si>
  <si>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</si>
  <si>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</si>
  <si>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</si>
  <si>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</si>
  <si>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</si>
  <si>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</si>
  <si>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</si>
  <si>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</si>
  <si>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</si>
  <si>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</si>
  <si>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</si>
  <si>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</si>
  <si>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</si>
  <si>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</si>
  <si>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</si>
  <si>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</si>
  <si>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</si>
  <si>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</si>
  <si>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</si>
  <si>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</si>
  <si>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</si>
  <si>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</si>
  <si>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</si>
  <si>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</si>
  <si>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</si>
  <si>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</si>
  <si>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</si>
  <si>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</si>
  <si>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</si>
  <si>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</si>
  <si>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</si>
  <si>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</si>
  <si>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</si>
  <si>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</si>
  <si>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</si>
  <si>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</si>
  <si>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</si>
  <si>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</si>
  <si>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</si>
  <si>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</si>
  <si>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</si>
  <si>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</si>
  <si>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</si>
  <si>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</si>
  <si>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</si>
  <si>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</si>
  <si>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</si>
  <si>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</si>
  <si>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</si>
  <si>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</si>
  <si>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2040609</t>
  </si>
  <si>
    <t xml:space="preserve">     仲裁</t>
  </si>
  <si>
    <t>2040610</t>
  </si>
  <si>
    <t xml:space="preserve">     社区矫正</t>
  </si>
  <si>
    <t>2040611</t>
  </si>
  <si>
    <t xml:space="preserve">     司法鉴定</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</si>
  <si>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</si>
  <si>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</si>
  <si>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</si>
  <si>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</si>
  <si>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</si>
  <si>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</si>
  <si>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</si>
  <si>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</si>
  <si>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</si>
  <si>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</si>
  <si>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</si>
  <si>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</si>
  <si>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</si>
  <si>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</si>
  <si>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</si>
  <si>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</si>
  <si>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</si>
  <si>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</si>
  <si>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</si>
  <si>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</si>
  <si>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</si>
  <si>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</si>
  <si>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</si>
  <si>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</si>
  <si>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</si>
  <si>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</si>
  <si>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</si>
  <si>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</si>
  <si>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</si>
  <si>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</si>
  <si>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</si>
  <si>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</si>
  <si>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</si>
  <si>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</si>
  <si>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</si>
  <si>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</si>
  <si>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</si>
  <si>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</si>
  <si>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</si>
  <si>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</si>
  <si>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</si>
  <si>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</si>
  <si>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</si>
  <si>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</si>
  <si>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</si>
  <si>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</si>
  <si>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</si>
  <si>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</si>
  <si>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</si>
  <si>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</si>
  <si>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</si>
  <si>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</si>
  <si>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</si>
  <si>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</si>
  <si>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</si>
  <si>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</si>
  <si>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</si>
  <si>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</si>
  <si>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</si>
  <si>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 xml:space="preserve">     国家司法救助支出</t>
  </si>
  <si>
    <t>2049999</t>
  </si>
  <si>
    <t xml:space="preserve">     其他公共安全支出</t>
  </si>
  <si>
    <t>204A</t>
  </si>
  <si>
    <t>204B</t>
  </si>
  <si>
    <t>县（市）对下一般性转移支付补助</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</si>
  <si>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</si>
  <si>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</si>
  <si>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</si>
  <si>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</si>
  <si>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</si>
  <si>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</si>
  <si>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</si>
  <si>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</si>
  <si>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</si>
  <si>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</si>
  <si>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</si>
  <si>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</si>
  <si>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</si>
  <si>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</si>
  <si>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</si>
  <si>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</si>
  <si>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</si>
  <si>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</si>
  <si>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</si>
  <si>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</si>
  <si>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</si>
  <si>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</si>
  <si>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</si>
  <si>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</si>
  <si>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</si>
  <si>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</si>
  <si>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</si>
  <si>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</si>
  <si>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</si>
  <si>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</si>
  <si>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</si>
  <si>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</si>
  <si>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</si>
  <si>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</si>
  <si>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</si>
  <si>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</si>
  <si>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</si>
  <si>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</si>
  <si>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</si>
  <si>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</si>
  <si>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</si>
  <si>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</si>
  <si>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</si>
  <si>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</si>
  <si>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</si>
  <si>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</si>
  <si>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</si>
  <si>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</si>
  <si>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</si>
  <si>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</si>
  <si>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</si>
  <si>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</si>
  <si>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</si>
  <si>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</si>
  <si>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</si>
  <si>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</si>
  <si>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</si>
  <si>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</si>
  <si>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</si>
  <si>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</si>
  <si>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</si>
  <si>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</si>
  <si>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</si>
  <si>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</si>
  <si>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</si>
  <si>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</si>
  <si>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</si>
  <si>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</si>
  <si>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</si>
  <si>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</si>
  <si>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</si>
  <si>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</si>
  <si>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</si>
  <si>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</si>
  <si>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</si>
  <si>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</si>
  <si>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</si>
  <si>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</si>
  <si>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</si>
  <si>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</si>
  <si>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</si>
  <si>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</si>
  <si>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</si>
  <si>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</si>
  <si>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</si>
  <si>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</si>
  <si>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</si>
  <si>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</si>
  <si>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</si>
  <si>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</si>
  <si>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</si>
  <si>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</si>
  <si>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</si>
  <si>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</si>
  <si>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</si>
  <si>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</si>
  <si>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</si>
  <si>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</si>
  <si>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</si>
  <si>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</si>
  <si>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</si>
  <si>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 xml:space="preserve">      其他教育支出</t>
  </si>
  <si>
    <t>205A</t>
  </si>
  <si>
    <t>205B</t>
  </si>
  <si>
    <t>县（市）对下一般性转移支付补助（义务教育）</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</si>
  <si>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</si>
  <si>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</si>
  <si>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</si>
  <si>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</si>
  <si>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</si>
  <si>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</si>
  <si>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</si>
  <si>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</si>
  <si>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</si>
  <si>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</si>
  <si>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</si>
  <si>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</si>
  <si>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</si>
  <si>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</si>
  <si>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</si>
  <si>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</si>
  <si>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</si>
  <si>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</si>
  <si>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</si>
  <si>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</si>
  <si>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</si>
  <si>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</si>
  <si>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</si>
  <si>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</si>
  <si>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</si>
  <si>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</si>
  <si>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</si>
  <si>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</si>
  <si>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</si>
  <si>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</si>
  <si>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</si>
  <si>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</si>
  <si>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</si>
  <si>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</si>
  <si>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</si>
  <si>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</si>
  <si>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</si>
  <si>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</si>
  <si>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</si>
  <si>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</si>
  <si>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</si>
  <si>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</si>
  <si>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</si>
  <si>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</si>
  <si>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</si>
  <si>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</si>
  <si>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</si>
  <si>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</si>
  <si>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</si>
  <si>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</si>
  <si>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</si>
  <si>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</si>
  <si>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</si>
  <si>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</si>
  <si>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</si>
  <si>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</si>
  <si>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</si>
  <si>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</si>
  <si>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</si>
  <si>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</si>
  <si>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</si>
  <si>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</si>
  <si>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</si>
  <si>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</si>
  <si>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</si>
  <si>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</si>
  <si>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</si>
  <si>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</si>
  <si>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</si>
  <si>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</si>
  <si>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</si>
  <si>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</si>
  <si>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</si>
  <si>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</si>
  <si>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</si>
  <si>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</si>
  <si>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</si>
  <si>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</si>
  <si>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</si>
  <si>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</si>
  <si>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</si>
  <si>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</si>
  <si>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</si>
  <si>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</si>
  <si>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</si>
  <si>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</si>
  <si>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</si>
  <si>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</si>
  <si>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</si>
  <si>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</si>
  <si>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</si>
  <si>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</si>
  <si>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</si>
  <si>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</si>
  <si>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</si>
  <si>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</si>
  <si>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</si>
  <si>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</si>
  <si>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</si>
  <si>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</si>
  <si>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</si>
  <si>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206A</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</si>
  <si>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</si>
  <si>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</si>
  <si>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</si>
  <si>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</si>
  <si>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</si>
  <si>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</si>
  <si>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</si>
  <si>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</si>
  <si>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</si>
  <si>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</si>
  <si>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</si>
  <si>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</si>
  <si>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</si>
  <si>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</si>
  <si>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</si>
  <si>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</si>
  <si>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</si>
  <si>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</si>
  <si>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</si>
  <si>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</si>
  <si>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</si>
  <si>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</si>
  <si>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</si>
  <si>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</si>
  <si>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</si>
  <si>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</si>
  <si>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</si>
  <si>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</si>
  <si>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</si>
  <si>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</si>
  <si>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</si>
  <si>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</si>
  <si>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</si>
  <si>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</si>
  <si>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</si>
  <si>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</si>
  <si>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</si>
  <si>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</si>
  <si>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</si>
  <si>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</si>
  <si>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</si>
  <si>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</si>
  <si>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</si>
  <si>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</si>
  <si>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</si>
  <si>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</si>
  <si>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</si>
  <si>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</si>
  <si>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</si>
  <si>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</si>
  <si>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</si>
  <si>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</si>
  <si>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</si>
  <si>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</si>
  <si>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</si>
  <si>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</si>
  <si>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</si>
  <si>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</si>
  <si>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</si>
  <si>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</si>
  <si>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</si>
  <si>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</si>
  <si>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</si>
  <si>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</si>
  <si>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</si>
  <si>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</si>
  <si>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</si>
  <si>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</si>
  <si>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</si>
  <si>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</si>
  <si>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</si>
  <si>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</si>
  <si>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</si>
  <si>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</si>
  <si>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</si>
  <si>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</si>
  <si>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</si>
  <si>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</si>
  <si>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</si>
  <si>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</si>
  <si>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</si>
  <si>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2070804</t>
  </si>
  <si>
    <t xml:space="preserve">     广播</t>
  </si>
  <si>
    <t>2070805</t>
  </si>
  <si>
    <t xml:space="preserve">     电视</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</si>
  <si>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</si>
  <si>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</si>
  <si>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</si>
  <si>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</si>
  <si>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</si>
  <si>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</si>
  <si>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</si>
  <si>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</si>
  <si>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</si>
  <si>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</si>
  <si>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</si>
  <si>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</si>
  <si>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</si>
  <si>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</si>
  <si>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</si>
  <si>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</si>
  <si>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207A</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</si>
  <si>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</si>
  <si>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</si>
  <si>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</si>
  <si>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</si>
  <si>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</si>
  <si>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</si>
  <si>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</si>
  <si>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</si>
  <si>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</si>
  <si>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</si>
  <si>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</si>
  <si>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</si>
  <si>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</si>
  <si>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</si>
  <si>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</si>
  <si>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</si>
  <si>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</si>
  <si>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</si>
  <si>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</si>
  <si>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</si>
  <si>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</si>
  <si>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</si>
  <si>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</si>
  <si>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</si>
  <si>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</si>
  <si>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</si>
  <si>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</si>
  <si>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</si>
  <si>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</si>
  <si>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</si>
  <si>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</si>
  <si>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</si>
  <si>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</si>
  <si>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</si>
  <si>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</si>
  <si>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</si>
  <si>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</si>
  <si>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</si>
  <si>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</si>
  <si>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</si>
  <si>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</si>
  <si>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</si>
  <si>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</si>
  <si>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</si>
  <si>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</si>
  <si>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</si>
  <si>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</si>
  <si>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</si>
  <si>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</si>
  <si>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</si>
  <si>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</si>
  <si>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</si>
  <si>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</si>
  <si>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</si>
  <si>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</si>
  <si>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</si>
  <si>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</si>
  <si>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</si>
  <si>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</si>
  <si>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</si>
  <si>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</si>
  <si>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</si>
  <si>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</si>
  <si>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</si>
  <si>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</si>
  <si>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</si>
  <si>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</si>
  <si>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</si>
  <si>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</si>
  <si>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</si>
  <si>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</si>
  <si>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</si>
  <si>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</si>
  <si>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</si>
  <si>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</si>
  <si>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</si>
  <si>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</si>
  <si>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</si>
  <si>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</si>
  <si>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</si>
  <si>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</si>
  <si>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</si>
  <si>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</si>
  <si>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</si>
  <si>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</si>
  <si>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</si>
  <si>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</si>
  <si>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</si>
  <si>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</si>
  <si>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</si>
  <si>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</si>
  <si>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</si>
  <si>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</si>
  <si>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</si>
  <si>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</si>
  <si>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</si>
  <si>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</si>
  <si>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</si>
  <si>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</si>
  <si>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</si>
  <si>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</si>
  <si>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</si>
  <si>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</si>
  <si>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</si>
  <si>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</si>
  <si>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</si>
  <si>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</si>
  <si>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</si>
  <si>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</si>
  <si>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</si>
  <si>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</si>
  <si>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</si>
  <si>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</si>
  <si>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</si>
  <si>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</si>
  <si>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</si>
  <si>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</si>
  <si>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</si>
  <si>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</si>
  <si>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</si>
  <si>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</si>
  <si>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</si>
  <si>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</si>
  <si>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</si>
  <si>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</si>
  <si>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</si>
  <si>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</si>
  <si>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</si>
  <si>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</si>
  <si>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</si>
  <si>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</si>
  <si>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</si>
  <si>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</si>
  <si>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</si>
  <si>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</si>
  <si>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</si>
  <si>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</si>
  <si>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</si>
  <si>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</si>
  <si>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</si>
  <si>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</si>
  <si>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</si>
  <si>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</si>
  <si>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</si>
  <si>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</si>
  <si>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</si>
  <si>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</si>
  <si>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</si>
  <si>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</si>
  <si>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</si>
  <si>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</si>
  <si>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</si>
  <si>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</si>
  <si>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</si>
  <si>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</si>
  <si>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</si>
  <si>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</si>
  <si>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</si>
  <si>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</si>
  <si>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</si>
  <si>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</si>
  <si>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</si>
  <si>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</si>
  <si>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</si>
  <si>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</si>
  <si>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</si>
  <si>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</si>
  <si>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</si>
  <si>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</si>
  <si>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</si>
  <si>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</si>
  <si>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</si>
  <si>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</si>
  <si>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</si>
  <si>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</si>
  <si>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</si>
  <si>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</si>
  <si>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</si>
  <si>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</si>
  <si>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</si>
  <si>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</si>
  <si>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</si>
  <si>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</si>
  <si>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</si>
  <si>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</si>
  <si>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</si>
  <si>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</si>
  <si>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</si>
  <si>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</si>
  <si>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</si>
  <si>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</si>
  <si>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</si>
  <si>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</si>
  <si>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</si>
  <si>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</si>
  <si>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</si>
  <si>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</si>
  <si>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</si>
  <si>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</si>
  <si>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</si>
  <si>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</si>
  <si>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</si>
  <si>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</si>
  <si>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</si>
  <si>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</si>
  <si>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</si>
  <si>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</si>
  <si>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</si>
  <si>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</si>
  <si>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</si>
  <si>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</si>
  <si>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</si>
  <si>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</si>
  <si>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</si>
  <si>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</si>
  <si>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</si>
  <si>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</si>
  <si>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</si>
  <si>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</si>
  <si>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</si>
  <si>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</si>
  <si>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</si>
  <si>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 xml:space="preserve">      其他社会保障和就业支出</t>
  </si>
  <si>
    <t>208A</t>
  </si>
  <si>
    <t>208B</t>
  </si>
  <si>
    <t>县（市）对下一般性转移支付补助（基本养老保险和低保）</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</si>
  <si>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</si>
  <si>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</si>
  <si>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</si>
  <si>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</si>
  <si>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</si>
  <si>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</si>
  <si>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</si>
  <si>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</si>
  <si>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</si>
  <si>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</si>
  <si>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</si>
  <si>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</si>
  <si>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</si>
  <si>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</si>
  <si>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</si>
  <si>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</si>
  <si>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</si>
  <si>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</si>
  <si>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</si>
  <si>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</si>
  <si>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</si>
  <si>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</si>
  <si>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</si>
  <si>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</si>
  <si>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</si>
  <si>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</si>
  <si>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</si>
  <si>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</si>
  <si>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</si>
  <si>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</si>
  <si>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</si>
  <si>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</si>
  <si>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</si>
  <si>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</si>
  <si>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</si>
  <si>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</si>
  <si>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</si>
  <si>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</si>
  <si>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</si>
  <si>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</si>
  <si>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</si>
  <si>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</si>
  <si>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</si>
  <si>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</si>
  <si>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</si>
  <si>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</si>
  <si>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</si>
  <si>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</si>
  <si>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</si>
  <si>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</si>
  <si>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</si>
  <si>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</si>
  <si>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</si>
  <si>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</si>
  <si>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</si>
  <si>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</si>
  <si>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</si>
  <si>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</si>
  <si>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</si>
  <si>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</si>
  <si>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</si>
  <si>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</si>
  <si>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</si>
  <si>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</si>
  <si>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</si>
  <si>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</si>
  <si>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</si>
  <si>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</si>
  <si>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</si>
  <si>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</si>
  <si>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</si>
  <si>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</si>
  <si>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</si>
  <si>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</si>
  <si>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</si>
  <si>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</si>
  <si>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</si>
  <si>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</si>
  <si>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</si>
  <si>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</si>
  <si>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</si>
  <si>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</si>
  <si>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</si>
  <si>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</si>
  <si>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</si>
  <si>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</si>
  <si>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</si>
  <si>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</si>
  <si>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</si>
  <si>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</si>
  <si>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</si>
  <si>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</si>
  <si>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</si>
  <si>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</si>
  <si>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</si>
  <si>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</si>
  <si>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</si>
  <si>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</si>
  <si>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</si>
  <si>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</si>
  <si>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</si>
  <si>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</si>
  <si>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</si>
  <si>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</si>
  <si>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</si>
  <si>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</si>
  <si>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</si>
  <si>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</si>
  <si>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</si>
  <si>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</si>
  <si>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</si>
  <si>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</si>
  <si>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</si>
  <si>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</si>
  <si>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</si>
  <si>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</si>
  <si>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</si>
  <si>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</si>
  <si>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</si>
  <si>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</si>
  <si>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</si>
  <si>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</si>
  <si>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</si>
  <si>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</si>
  <si>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</si>
  <si>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</si>
  <si>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</si>
  <si>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</si>
  <si>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</si>
  <si>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</si>
  <si>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</si>
  <si>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</si>
  <si>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 xml:space="preserve">     其他卫生健康支出</t>
  </si>
  <si>
    <t>210A</t>
  </si>
  <si>
    <t>210B</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</si>
  <si>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</si>
  <si>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</si>
  <si>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</si>
  <si>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</si>
  <si>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</si>
  <si>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</si>
  <si>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</si>
  <si>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</si>
  <si>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</si>
  <si>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</si>
  <si>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</si>
  <si>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</si>
  <si>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</si>
  <si>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</si>
  <si>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</si>
  <si>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</si>
  <si>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</si>
  <si>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</si>
  <si>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</si>
  <si>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</si>
  <si>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</si>
  <si>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</si>
  <si>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</si>
  <si>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</si>
  <si>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</si>
  <si>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</si>
  <si>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</si>
  <si>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</si>
  <si>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</si>
  <si>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</si>
  <si>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</si>
  <si>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</si>
  <si>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</si>
  <si>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</si>
  <si>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</si>
  <si>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</si>
  <si>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</si>
  <si>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</si>
  <si>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</si>
  <si>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</si>
  <si>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</si>
  <si>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</si>
  <si>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</si>
  <si>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</si>
  <si>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</si>
  <si>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</si>
  <si>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</si>
  <si>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</si>
  <si>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</si>
  <si>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</si>
  <si>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</si>
  <si>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</si>
  <si>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</si>
  <si>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</si>
  <si>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</si>
  <si>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</si>
  <si>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</si>
  <si>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</si>
  <si>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</si>
  <si>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</si>
  <si>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</si>
  <si>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</si>
  <si>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</si>
  <si>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</si>
  <si>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</si>
  <si>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</si>
  <si>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</si>
  <si>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</si>
  <si>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</si>
  <si>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</si>
  <si>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</si>
  <si>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</si>
  <si>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</si>
  <si>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</si>
  <si>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</si>
  <si>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</si>
  <si>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</si>
  <si>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</si>
  <si>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</si>
  <si>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</si>
  <si>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</si>
  <si>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</si>
  <si>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</si>
  <si>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</si>
  <si>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</si>
  <si>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</si>
  <si>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</si>
  <si>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</si>
  <si>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</si>
  <si>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</si>
  <si>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</si>
  <si>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</si>
  <si>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</si>
  <si>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 xml:space="preserve">     已垦草原退耕还草</t>
  </si>
  <si>
    <t>21110</t>
  </si>
  <si>
    <t xml:space="preserve">   能源节约利用</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</si>
  <si>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</si>
  <si>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</si>
  <si>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</si>
  <si>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</si>
  <si>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</si>
  <si>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</si>
  <si>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</si>
  <si>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</si>
  <si>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</si>
  <si>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</si>
  <si>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</si>
  <si>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</si>
  <si>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</si>
  <si>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</si>
  <si>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</si>
  <si>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</si>
  <si>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</si>
  <si>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</si>
  <si>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</si>
  <si>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</si>
  <si>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</si>
  <si>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</si>
  <si>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</si>
  <si>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</si>
  <si>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</si>
  <si>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</si>
  <si>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</si>
  <si>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</si>
  <si>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</si>
  <si>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</si>
  <si>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</si>
  <si>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</si>
  <si>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</si>
  <si>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</si>
  <si>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</si>
  <si>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</si>
  <si>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</si>
  <si>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</si>
  <si>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</si>
  <si>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</si>
  <si>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</si>
  <si>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</si>
  <si>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</si>
  <si>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</si>
  <si>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</si>
  <si>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</si>
  <si>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</si>
  <si>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</si>
  <si>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</si>
  <si>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</si>
  <si>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211A</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</si>
  <si>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</si>
  <si>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</si>
  <si>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</si>
  <si>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</si>
  <si>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</si>
  <si>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</si>
  <si>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</si>
  <si>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</si>
  <si>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</si>
  <si>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</si>
  <si>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</si>
  <si>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</si>
  <si>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</si>
  <si>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</si>
  <si>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</si>
  <si>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</si>
  <si>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</si>
  <si>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</si>
  <si>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</si>
  <si>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</si>
  <si>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</si>
  <si>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</si>
  <si>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</si>
  <si>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</si>
  <si>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</si>
  <si>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</si>
  <si>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</si>
  <si>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</si>
  <si>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</si>
  <si>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</si>
  <si>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 xml:space="preserve">     城乡社区环境卫生</t>
  </si>
  <si>
    <t>21206</t>
  </si>
  <si>
    <t xml:space="preserve">   建设市场管理与监督</t>
  </si>
  <si>
    <t xml:space="preserve">     建设市场管理与监督</t>
  </si>
  <si>
    <t>21299</t>
  </si>
  <si>
    <t xml:space="preserve">   其他城乡社区支出</t>
  </si>
  <si>
    <t xml:space="preserve">     其他城乡社区支出</t>
  </si>
  <si>
    <t>212A</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</si>
  <si>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</si>
  <si>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</si>
  <si>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</si>
  <si>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</si>
  <si>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</si>
  <si>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</si>
  <si>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</si>
  <si>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</si>
  <si>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</si>
  <si>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</si>
  <si>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</si>
  <si>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</si>
  <si>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</si>
  <si>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</si>
  <si>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</si>
  <si>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</si>
  <si>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</si>
  <si>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</si>
  <si>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</si>
  <si>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</si>
  <si>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</si>
  <si>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</si>
  <si>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</si>
  <si>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</si>
  <si>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</si>
  <si>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</si>
  <si>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</si>
  <si>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</si>
  <si>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</si>
  <si>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</si>
  <si>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</si>
  <si>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</si>
  <si>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</si>
  <si>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</si>
  <si>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</si>
  <si>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</si>
  <si>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</si>
  <si>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</si>
  <si>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</si>
  <si>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</si>
  <si>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</si>
  <si>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</si>
  <si>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</si>
  <si>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</si>
  <si>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</si>
  <si>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</si>
  <si>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</si>
  <si>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</si>
  <si>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</si>
  <si>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</si>
  <si>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</si>
  <si>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</si>
  <si>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</si>
  <si>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</si>
  <si>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</si>
  <si>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</si>
  <si>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</si>
  <si>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</si>
  <si>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</si>
  <si>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</si>
  <si>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</si>
  <si>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</si>
  <si>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</si>
  <si>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</si>
  <si>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</si>
  <si>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</si>
  <si>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</si>
  <si>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</si>
  <si>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</si>
  <si>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</si>
  <si>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</si>
  <si>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</si>
  <si>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</si>
  <si>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</si>
  <si>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</si>
  <si>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</si>
  <si>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</si>
  <si>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</si>
  <si>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</si>
  <si>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</si>
  <si>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</si>
  <si>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</si>
  <si>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</si>
  <si>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</si>
  <si>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</si>
  <si>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</si>
  <si>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</si>
  <si>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</si>
  <si>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</si>
  <si>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</si>
  <si>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</si>
  <si>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</si>
  <si>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</si>
  <si>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</si>
  <si>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</si>
  <si>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</si>
  <si>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</si>
  <si>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</si>
  <si>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</si>
  <si>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</si>
  <si>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</si>
  <si>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</si>
  <si>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</si>
  <si>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</si>
  <si>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</si>
  <si>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</si>
  <si>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</si>
  <si>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</si>
  <si>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</si>
  <si>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</si>
  <si>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</si>
  <si>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</si>
  <si>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</si>
  <si>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</si>
  <si>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</si>
  <si>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</si>
  <si>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</si>
  <si>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</si>
  <si>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</si>
  <si>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</si>
  <si>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</si>
  <si>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</si>
  <si>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</si>
  <si>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</si>
  <si>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</si>
  <si>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</si>
  <si>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</si>
  <si>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</si>
  <si>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</si>
  <si>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</si>
  <si>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</si>
  <si>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</si>
  <si>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</si>
  <si>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</si>
  <si>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</si>
  <si>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</si>
  <si>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</si>
  <si>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</si>
  <si>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</si>
  <si>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</si>
  <si>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</si>
  <si>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</si>
  <si>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</si>
  <si>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</si>
  <si>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</si>
  <si>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</si>
  <si>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</si>
  <si>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</si>
  <si>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</si>
  <si>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</si>
  <si>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</si>
  <si>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</si>
  <si>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</si>
  <si>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</si>
  <si>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</si>
  <si>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</si>
  <si>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</si>
  <si>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</si>
  <si>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</si>
  <si>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</si>
  <si>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</si>
  <si>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</si>
  <si>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</si>
  <si>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</si>
  <si>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</si>
  <si>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</si>
  <si>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</si>
  <si>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</si>
  <si>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</si>
  <si>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</si>
  <si>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</si>
  <si>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</si>
  <si>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</si>
  <si>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</si>
  <si>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</si>
  <si>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</si>
  <si>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</si>
  <si>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</si>
  <si>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</si>
  <si>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</si>
  <si>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</si>
  <si>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</si>
  <si>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</si>
  <si>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</si>
  <si>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</si>
  <si>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</si>
  <si>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</si>
  <si>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</si>
  <si>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</si>
  <si>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</si>
  <si>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</si>
  <si>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</si>
  <si>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</si>
  <si>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</si>
  <si>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</si>
  <si>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</si>
  <si>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</si>
  <si>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</si>
  <si>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</si>
  <si>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</si>
  <si>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</si>
  <si>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</si>
  <si>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</si>
  <si>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</si>
  <si>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</si>
  <si>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213A</t>
  </si>
  <si>
    <t>213B</t>
  </si>
  <si>
    <t>县（市）对下一般性转移支付补助（农村综合改革）</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</si>
  <si>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</si>
  <si>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</si>
  <si>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</si>
  <si>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</si>
  <si>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</si>
  <si>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</si>
  <si>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</si>
  <si>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</si>
  <si>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</si>
  <si>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</si>
  <si>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</si>
  <si>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</si>
  <si>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</si>
  <si>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</si>
  <si>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</si>
  <si>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</si>
  <si>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</si>
  <si>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</si>
  <si>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</si>
  <si>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</si>
  <si>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</si>
  <si>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</si>
  <si>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</si>
  <si>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</si>
  <si>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</si>
  <si>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</si>
  <si>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</si>
  <si>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</si>
  <si>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</si>
  <si>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</si>
  <si>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</si>
  <si>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</si>
  <si>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</si>
  <si>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</si>
  <si>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</si>
  <si>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</si>
  <si>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</si>
  <si>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</si>
  <si>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</si>
  <si>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</si>
  <si>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</si>
  <si>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</si>
  <si>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</si>
  <si>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</si>
  <si>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</si>
  <si>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</si>
  <si>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</si>
  <si>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</si>
  <si>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</si>
  <si>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</si>
  <si>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</si>
  <si>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</si>
  <si>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</si>
  <si>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</si>
  <si>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</si>
  <si>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</si>
  <si>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</si>
  <si>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</si>
  <si>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</si>
  <si>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</si>
  <si>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</si>
  <si>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</si>
  <si>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</si>
  <si>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</si>
  <si>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</si>
  <si>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</si>
  <si>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</si>
  <si>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</si>
  <si>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</si>
  <si>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</si>
  <si>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</si>
  <si>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</si>
  <si>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</si>
  <si>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</si>
  <si>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</si>
  <si>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</si>
  <si>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</si>
  <si>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</si>
  <si>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</si>
  <si>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</si>
  <si>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</si>
  <si>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</si>
  <si>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</si>
  <si>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</si>
  <si>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</si>
  <si>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</si>
  <si>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</si>
  <si>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</si>
  <si>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</si>
  <si>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</si>
  <si>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</si>
  <si>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</si>
  <si>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</si>
  <si>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</si>
  <si>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</si>
  <si>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</si>
  <si>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</si>
  <si>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</si>
  <si>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</si>
  <si>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</si>
  <si>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</si>
  <si>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</si>
  <si>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</si>
  <si>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</si>
  <si>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</si>
  <si>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</si>
  <si>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</si>
  <si>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</si>
  <si>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</si>
  <si>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</si>
  <si>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</si>
  <si>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</si>
  <si>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</si>
  <si>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214A</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</si>
  <si>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</si>
  <si>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</si>
  <si>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</si>
  <si>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</si>
  <si>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</si>
  <si>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</si>
  <si>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</si>
  <si>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</si>
  <si>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</si>
  <si>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</si>
  <si>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</si>
  <si>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</si>
  <si>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</si>
  <si>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</si>
  <si>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</si>
  <si>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</si>
  <si>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</si>
  <si>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</si>
  <si>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</si>
  <si>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</si>
  <si>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</si>
  <si>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</si>
  <si>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</si>
  <si>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</si>
  <si>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</si>
  <si>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</si>
  <si>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</si>
  <si>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</si>
  <si>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</si>
  <si>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</si>
  <si>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</si>
  <si>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</si>
  <si>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</si>
  <si>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</si>
  <si>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</si>
  <si>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</si>
  <si>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</si>
  <si>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</si>
  <si>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</si>
  <si>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</si>
  <si>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</si>
  <si>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</si>
  <si>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</si>
  <si>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</si>
  <si>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</si>
  <si>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</si>
  <si>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</si>
  <si>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</si>
  <si>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</si>
  <si>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</si>
  <si>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</si>
  <si>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</si>
  <si>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</si>
  <si>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</si>
  <si>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</si>
  <si>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</si>
  <si>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</si>
  <si>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</si>
  <si>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</si>
  <si>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</si>
  <si>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</si>
  <si>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</si>
  <si>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</si>
  <si>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</si>
  <si>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</si>
  <si>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无线电及信息通信监管</t>
  </si>
  <si>
    <t>2150509</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</si>
  <si>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</si>
  <si>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</si>
  <si>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</si>
  <si>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</si>
  <si>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</si>
  <si>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</si>
  <si>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</si>
  <si>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</si>
  <si>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 xml:space="preserve">     工程建设及运行维护</t>
  </si>
  <si>
    <t xml:space="preserve">     产业发展</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</si>
  <si>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</si>
  <si>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</si>
  <si>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</si>
  <si>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</si>
  <si>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</si>
  <si>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</si>
  <si>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</si>
  <si>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</si>
  <si>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</si>
  <si>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</si>
  <si>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</si>
  <si>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</si>
  <si>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</si>
  <si>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</si>
  <si>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</si>
  <si>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</si>
  <si>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</si>
  <si>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</si>
  <si>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</si>
  <si>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</si>
  <si>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</si>
  <si>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</si>
  <si>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</si>
  <si>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</si>
  <si>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</si>
  <si>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</si>
  <si>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</si>
  <si>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</si>
  <si>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</si>
  <si>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</si>
  <si>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</si>
  <si>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</si>
  <si>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</si>
  <si>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</si>
  <si>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</si>
  <si>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</si>
  <si>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</si>
  <si>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215A</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</si>
  <si>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</si>
  <si>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</si>
  <si>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</si>
  <si>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</si>
  <si>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</si>
  <si>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</si>
  <si>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</si>
  <si>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</si>
  <si>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</si>
  <si>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</si>
  <si>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</si>
  <si>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</si>
  <si>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</si>
  <si>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</si>
  <si>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</si>
  <si>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</si>
  <si>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</si>
  <si>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</si>
  <si>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</si>
  <si>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</si>
  <si>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</si>
  <si>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</si>
  <si>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</si>
  <si>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</si>
  <si>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</si>
  <si>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</si>
  <si>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</si>
  <si>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</si>
  <si>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</si>
  <si>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</si>
  <si>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</si>
  <si>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216A</t>
  </si>
  <si>
    <t>21701</t>
  </si>
  <si>
    <t xml:space="preserve">   金融部门行政支出</t>
  </si>
  <si>
    <t>2170101</t>
  </si>
  <si>
    <t>2170102</t>
  </si>
  <si>
    <t>2170103</t>
  </si>
  <si>
    <t>2170104</t>
  </si>
  <si>
    <t xml:space="preserve">     安全防卫</t>
  </si>
  <si>
    <t>2170150</t>
  </si>
  <si>
    <t>2170199</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</si>
  <si>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</si>
  <si>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</si>
  <si>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</si>
  <si>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</si>
  <si>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</si>
  <si>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</si>
  <si>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</si>
  <si>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</si>
  <si>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</si>
  <si>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</si>
  <si>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</si>
  <si>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</si>
  <si>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</si>
  <si>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</si>
  <si>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</si>
  <si>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</si>
  <si>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</si>
  <si>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</si>
  <si>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</si>
  <si>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</si>
  <si>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</si>
  <si>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</si>
  <si>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</si>
  <si>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21799</t>
  </si>
  <si>
    <t xml:space="preserve">   其他金融支出</t>
  </si>
  <si>
    <t xml:space="preserve">     重点企业贷款贴息</t>
  </si>
  <si>
    <t>217A</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</si>
  <si>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</si>
  <si>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</si>
  <si>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</si>
  <si>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</si>
  <si>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</si>
  <si>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</si>
  <si>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</si>
  <si>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</si>
  <si>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</si>
  <si>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</si>
  <si>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</si>
  <si>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</si>
  <si>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</si>
  <si>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</si>
  <si>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</si>
  <si>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</si>
  <si>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</si>
  <si>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</si>
  <si>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</si>
  <si>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</si>
  <si>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</si>
  <si>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</si>
  <si>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</si>
  <si>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</si>
  <si>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</si>
  <si>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</si>
  <si>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</si>
  <si>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</si>
  <si>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</si>
  <si>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</si>
  <si>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</si>
  <si>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</si>
  <si>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</si>
  <si>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</si>
  <si>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</si>
  <si>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</si>
  <si>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</si>
  <si>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</si>
  <si>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</si>
  <si>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</si>
  <si>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</si>
  <si>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</si>
  <si>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</si>
  <si>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</si>
  <si>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</si>
  <si>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</si>
  <si>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</si>
  <si>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</si>
  <si>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</si>
  <si>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</si>
  <si>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</si>
  <si>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</si>
  <si>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</si>
  <si>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</si>
  <si>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</si>
  <si>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</si>
  <si>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</si>
  <si>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</si>
  <si>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</si>
  <si>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</si>
  <si>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</si>
  <si>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</si>
  <si>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</si>
  <si>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</si>
  <si>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</si>
  <si>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</si>
  <si>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</si>
  <si>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</si>
  <si>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</si>
  <si>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</si>
  <si>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</si>
  <si>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</si>
  <si>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</si>
  <si>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</si>
  <si>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</si>
  <si>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</si>
  <si>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</si>
  <si>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</si>
  <si>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</si>
  <si>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</si>
  <si>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</si>
  <si>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</si>
  <si>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</si>
  <si>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</si>
  <si>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</si>
  <si>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</si>
  <si>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</si>
  <si>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</si>
  <si>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</si>
  <si>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</si>
  <si>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</si>
  <si>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</si>
  <si>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</si>
  <si>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</si>
  <si>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</si>
  <si>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</si>
  <si>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</si>
  <si>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 xml:space="preserve">     其他自然资源海洋气象等支出</t>
  </si>
  <si>
    <t>220A</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</si>
  <si>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</si>
  <si>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</si>
  <si>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</si>
  <si>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</si>
  <si>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</si>
  <si>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</si>
  <si>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</si>
  <si>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</si>
  <si>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</si>
  <si>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</si>
  <si>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</si>
  <si>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</si>
  <si>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</si>
  <si>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</si>
  <si>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</si>
  <si>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</si>
  <si>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</si>
  <si>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</si>
  <si>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</si>
  <si>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</si>
  <si>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</si>
  <si>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</si>
  <si>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</si>
  <si>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</si>
  <si>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</si>
  <si>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</si>
  <si>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</si>
  <si>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</si>
  <si>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</si>
  <si>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</si>
  <si>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</si>
  <si>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</si>
  <si>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</si>
  <si>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</si>
  <si>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</si>
  <si>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</si>
  <si>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</si>
  <si>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</si>
  <si>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221A</t>
  </si>
  <si>
    <t>22201</t>
  </si>
  <si>
    <t xml:space="preserve">   粮油事务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</si>
  <si>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</si>
  <si>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</si>
  <si>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</si>
  <si>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</si>
  <si>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</si>
  <si>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</si>
  <si>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</si>
  <si>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</si>
  <si>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</si>
  <si>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</si>
  <si>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</si>
  <si>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</si>
  <si>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</si>
  <si>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</si>
  <si>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</si>
  <si>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</si>
  <si>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</si>
  <si>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</si>
  <si>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</si>
  <si>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</si>
  <si>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</si>
  <si>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 xml:space="preserve">     设施建设</t>
  </si>
  <si>
    <t xml:space="preserve">     设施安全</t>
  </si>
  <si>
    <t xml:space="preserve">     物资保管体系</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</si>
  <si>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</si>
  <si>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</si>
  <si>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</si>
  <si>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</si>
  <si>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</si>
  <si>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</si>
  <si>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</si>
  <si>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</si>
  <si>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</si>
  <si>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</si>
  <si>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</si>
  <si>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</si>
  <si>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</si>
  <si>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</si>
  <si>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</si>
  <si>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</si>
  <si>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</si>
  <si>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</si>
  <si>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</si>
  <si>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</si>
  <si>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</si>
  <si>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</si>
  <si>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</si>
  <si>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</si>
  <si>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</si>
  <si>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</si>
  <si>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</si>
  <si>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</si>
  <si>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</si>
  <si>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</si>
  <si>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t>
  </si>
  <si>
    <t>2220303</t>
  </si>
  <si>
    <t xml:space="preserve">     天然铀能源储备</t>
  </si>
  <si>
    <t>2220304</t>
  </si>
  <si>
    <t xml:space="preserve">     煤炭储备</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</si>
  <si>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</si>
  <si>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</si>
  <si>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</si>
  <si>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</si>
  <si>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</si>
  <si>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</si>
  <si>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</si>
  <si>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</si>
  <si>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</si>
  <si>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</si>
  <si>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</si>
  <si>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</si>
  <si>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</si>
  <si>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</si>
  <si>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</si>
  <si>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</si>
  <si>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</si>
  <si>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</si>
  <si>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</si>
  <si>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</si>
  <si>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</si>
  <si>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</si>
  <si>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</si>
  <si>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</si>
  <si>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</si>
  <si>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</si>
  <si>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</si>
  <si>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</si>
  <si>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</si>
  <si>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</si>
  <si>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</si>
  <si>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</si>
  <si>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</si>
  <si>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</si>
  <si>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</si>
  <si>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</si>
  <si>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</si>
  <si>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 xml:space="preserve">     应急物资储备</t>
  </si>
  <si>
    <t>2220599</t>
  </si>
  <si>
    <t xml:space="preserve">     其他重要商品储备支出</t>
  </si>
  <si>
    <t>222A</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</si>
  <si>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</si>
  <si>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</si>
  <si>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</si>
  <si>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</si>
  <si>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</si>
  <si>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</si>
  <si>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</si>
  <si>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</si>
  <si>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</si>
  <si>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</si>
  <si>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</si>
  <si>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</si>
  <si>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</si>
  <si>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</si>
  <si>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</si>
  <si>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</si>
  <si>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</si>
  <si>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</si>
  <si>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</si>
  <si>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</si>
  <si>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</si>
  <si>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</si>
  <si>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</si>
  <si>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</si>
  <si>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</si>
  <si>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</si>
  <si>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</si>
  <si>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</si>
  <si>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</si>
  <si>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</si>
  <si>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</si>
  <si>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</si>
  <si>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</si>
  <si>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</si>
  <si>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</si>
  <si>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</si>
  <si>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</si>
  <si>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</si>
  <si>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</si>
  <si>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</si>
  <si>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</si>
  <si>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</si>
  <si>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</si>
  <si>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</si>
  <si>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</si>
  <si>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</si>
  <si>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</si>
  <si>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</si>
  <si>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</si>
  <si>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</si>
  <si>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</si>
  <si>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</si>
  <si>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</si>
  <si>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</si>
  <si>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</si>
  <si>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</si>
  <si>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</si>
  <si>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</si>
  <si>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</si>
  <si>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</si>
  <si>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</si>
  <si>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</si>
  <si>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</si>
  <si>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</si>
  <si>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</si>
  <si>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</si>
  <si>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</si>
  <si>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</si>
  <si>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</si>
  <si>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</si>
  <si>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</si>
  <si>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</si>
  <si>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</si>
  <si>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</si>
  <si>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</si>
  <si>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</si>
  <si>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</si>
  <si>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</si>
  <si>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</si>
  <si>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</si>
  <si>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</si>
  <si>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</si>
  <si>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</si>
  <si>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</si>
  <si>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</si>
  <si>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</si>
  <si>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</si>
  <si>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</si>
  <si>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</si>
  <si>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</si>
  <si>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</si>
  <si>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</si>
  <si>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</si>
  <si>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</si>
  <si>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</si>
  <si>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</si>
  <si>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</si>
  <si>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224A</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</si>
  <si>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</si>
  <si>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</si>
  <si>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</si>
  <si>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</si>
  <si>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</si>
  <si>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</si>
  <si>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</si>
  <si>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</si>
  <si>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 xml:space="preserve">     地方政府其他一般债务付息支出</t>
  </si>
  <si>
    <t>232A</t>
  </si>
  <si>
    <t>23303</t>
  </si>
  <si>
    <t xml:space="preserve">   地方政府一般债务发行费用支出</t>
  </si>
  <si>
    <t>22902</t>
  </si>
  <si>
    <t xml:space="preserve">   年初预留</t>
  </si>
  <si>
    <t>22999</t>
  </si>
  <si>
    <t>229A</t>
  </si>
  <si>
    <t>省对下专项转移支付补助</t>
  </si>
  <si>
    <t>县（市）本级一般公共预算支出</t>
  </si>
  <si>
    <t xml:space="preserve">     1-5  2021年双柏县本级一般公共预算政府预算经济分类表                  （基本支出）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</si>
  <si>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</si>
  <si>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</si>
  <si>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</si>
  <si>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</si>
  <si>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</si>
  <si>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</si>
  <si>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</si>
  <si>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</si>
  <si>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</si>
  <si>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</si>
  <si>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</si>
  <si>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</si>
  <si>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</si>
  <si>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</si>
  <si>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</si>
  <si>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</si>
  <si>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</si>
  <si>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</si>
  <si>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</si>
  <si>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对事业单位经常性补助</t>
  </si>
  <si>
    <t xml:space="preserve">  工资福利支出</t>
  </si>
  <si>
    <t xml:space="preserve">  商品和服务支出</t>
  </si>
  <si>
    <t>对事业单位资本性补助</t>
  </si>
  <si>
    <t xml:space="preserve">  资本性支出(一)</t>
  </si>
  <si>
    <t>对企业补助</t>
  </si>
  <si>
    <t xml:space="preserve">  利息补贴</t>
  </si>
  <si>
    <t>对个人和家庭的补助</t>
  </si>
  <si>
    <t xml:space="preserve">  社会福利和救助</t>
  </si>
  <si>
    <t xml:space="preserve">  助学金</t>
  </si>
  <si>
    <t xml:space="preserve">  离退休费</t>
  </si>
  <si>
    <t xml:space="preserve">  其他对个人和家庭的补助</t>
  </si>
  <si>
    <t>对社会保障基金补助</t>
  </si>
  <si>
    <t xml:space="preserve">  对社会保险基金补助</t>
  </si>
  <si>
    <t>支  出  合  计</t>
  </si>
  <si>
    <t>1-6 2021年双柏县 一般公共预算支出表（州、市对下转移支付项目）</t>
  </si>
  <si>
    <t>项       目</t>
  </si>
  <si>
    <t>其中：延续项目</t>
  </si>
  <si>
    <t>其中：新增项目</t>
  </si>
  <si>
    <t>一般公共服务支出</t>
  </si>
  <si>
    <t>……</t>
  </si>
  <si>
    <t>国防支出</t>
  </si>
  <si>
    <t>公共安全支出</t>
  </si>
  <si>
    <t>教育支出</t>
  </si>
  <si>
    <t>科学技术支出</t>
  </si>
  <si>
    <t>文化旅游教育与传媒支出</t>
  </si>
  <si>
    <t>社会保障和就业支出</t>
  </si>
  <si>
    <t>卫生健康支出</t>
  </si>
  <si>
    <t>节能环保支出</t>
  </si>
  <si>
    <t>农林水支出</t>
  </si>
  <si>
    <t>交通运输支出</t>
  </si>
  <si>
    <t>资源勘探工业信息等支出</t>
  </si>
  <si>
    <t>商业服务业等支出</t>
  </si>
  <si>
    <t>金融支出</t>
  </si>
  <si>
    <t>自然资源海洋气象等支出</t>
  </si>
  <si>
    <t>住房保障支出</t>
  </si>
  <si>
    <t>粮油物资储备支出</t>
  </si>
  <si>
    <t>灾害防治及应急管理支出</t>
  </si>
  <si>
    <t>债务付息支出</t>
  </si>
  <si>
    <t>合计</t>
  </si>
  <si>
    <t>1-7 2021年楚雄州分县市税收返还和转移支付预算表</t>
  </si>
  <si>
    <t>州（市）</t>
  </si>
  <si>
    <t>税收返还</t>
  </si>
  <si>
    <t>转移支付</t>
  </si>
  <si>
    <t>一、提前下达数</t>
  </si>
  <si>
    <t>楚雄市</t>
  </si>
  <si>
    <t>双柏县</t>
  </si>
  <si>
    <t>牟定县</t>
  </si>
  <si>
    <t>南华县</t>
  </si>
  <si>
    <t>姚安县</t>
  </si>
  <si>
    <t>大姚县</t>
  </si>
  <si>
    <t>永仁县</t>
  </si>
  <si>
    <t>元谋县</t>
  </si>
  <si>
    <t>武定县</t>
  </si>
  <si>
    <t>禄丰县</t>
  </si>
  <si>
    <t>二、预算数</t>
  </si>
  <si>
    <t>1-8 2021年双柏县本级“三公”经费预算财政拨款情况统计表</t>
  </si>
  <si>
    <t>比上年增、减情况</t>
  </si>
  <si>
    <t>增、减金额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</si>
  <si>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</si>
  <si>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</si>
  <si>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</si>
  <si>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</si>
  <si>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</si>
  <si>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</si>
  <si>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t>
  </si>
  <si>
    <t>2-1 2021年双柏县政府性基金预算收入情况表</t>
  </si>
  <si>
    <t>1030102</t>
  </si>
  <si>
    <t>一、农网还贷资金收入</t>
  </si>
  <si>
    <t>1030112</t>
  </si>
  <si>
    <t>二、海南省高等级公路车辆通行附加费收入</t>
  </si>
  <si>
    <t>1030115</t>
  </si>
  <si>
    <t>三、港口建设费收入</t>
  </si>
  <si>
    <t>1030129</t>
  </si>
  <si>
    <t>四、国家电影事业发展专项资金收入</t>
  </si>
  <si>
    <t>1030146</t>
  </si>
  <si>
    <t>五、国有土地收益基金收入</t>
  </si>
  <si>
    <t>1030147</t>
  </si>
  <si>
    <t>六、农业土地开发资金收入</t>
  </si>
  <si>
    <t>1030148</t>
  </si>
  <si>
    <t>七、国有土地使用权出让收入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</si>
  <si>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</si>
  <si>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</si>
  <si>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</si>
  <si>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</si>
  <si>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</si>
  <si>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</si>
  <si>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</si>
  <si>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</si>
  <si>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</si>
  <si>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</si>
  <si>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</si>
  <si>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八、大中型水库库区基金收入</t>
  </si>
  <si>
    <t>1030155</t>
  </si>
  <si>
    <t>九、彩票公益金收入</t>
  </si>
  <si>
    <t>103015501</t>
  </si>
  <si>
    <t xml:space="preserve">  福利彩票公益金收入</t>
  </si>
  <si>
    <t>103015502</t>
  </si>
  <si>
    <t xml:space="preserve">  体育彩票公益金收入</t>
  </si>
  <si>
    <t>1030156</t>
  </si>
  <si>
    <t>十、城市基础设施配套费收入</t>
  </si>
  <si>
    <t>1030157</t>
  </si>
  <si>
    <t>十一、小型水库移民扶助基金收入</t>
  </si>
  <si>
    <t>1030158</t>
  </si>
  <si>
    <t>十二、国家重大水利工程建设基金收入</t>
  </si>
  <si>
    <t>1030159</t>
  </si>
  <si>
    <t>十三、车辆通行费</t>
  </si>
  <si>
    <t>1030178</t>
  </si>
  <si>
    <t>十四、污水处理费收入</t>
  </si>
  <si>
    <t>1030180</t>
  </si>
  <si>
    <t>十五、彩票发行机构和彩票销售机构的业务费用</t>
  </si>
  <si>
    <t>1030199</t>
  </si>
  <si>
    <t>十六、其他政府性基金收入</t>
  </si>
  <si>
    <t>10310</t>
  </si>
  <si>
    <t>十七、专项债券对应项目专项收入</t>
  </si>
  <si>
    <t>全县（市）政府性基金预算收入</t>
  </si>
  <si>
    <t>地方政府专项债务收入</t>
  </si>
  <si>
    <t xml:space="preserve">  政府性基金转移收入</t>
  </si>
  <si>
    <t xml:space="preserve">     政府性基金补助收入</t>
  </si>
  <si>
    <t xml:space="preserve">     抗疫特别国债转移支付收入</t>
  </si>
  <si>
    <t xml:space="preserve">   地方政府专项债务转贷收入</t>
  </si>
  <si>
    <t>2-2  2021年双柏县政府性基金预算支出情况表</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</si>
  <si>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</si>
  <si>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</si>
  <si>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</si>
  <si>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</si>
  <si>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</si>
  <si>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</si>
  <si>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</si>
  <si>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</si>
  <si>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</si>
  <si>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</si>
  <si>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</si>
  <si>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</si>
  <si>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</si>
  <si>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</si>
  <si>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</si>
  <si>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</si>
  <si>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</si>
  <si>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</si>
  <si>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</si>
  <si>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</si>
  <si>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</si>
  <si>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</si>
  <si>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</si>
  <si>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</si>
  <si>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</si>
  <si>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</si>
  <si>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</si>
  <si>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</si>
  <si>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</si>
  <si>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</si>
  <si>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</si>
  <si>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二、社会保障和就业支出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</si>
  <si>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</si>
  <si>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</si>
  <si>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</si>
  <si>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</si>
  <si>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</si>
  <si>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</si>
  <si>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</si>
  <si>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</si>
  <si>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</si>
  <si>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</si>
  <si>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</si>
  <si>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</si>
  <si>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</si>
  <si>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</si>
  <si>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</si>
  <si>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</si>
  <si>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</si>
  <si>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</si>
  <si>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</si>
  <si>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三、节能环保支出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</si>
  <si>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</si>
  <si>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</si>
  <si>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</si>
  <si>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</si>
  <si>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</si>
  <si>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</si>
  <si>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</si>
  <si>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</si>
  <si>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</si>
  <si>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</si>
  <si>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</si>
  <si>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</si>
  <si>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</si>
  <si>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</si>
  <si>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</si>
  <si>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</si>
  <si>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</si>
  <si>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</si>
  <si>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</si>
  <si>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</si>
  <si>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</si>
  <si>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</si>
  <si>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</si>
  <si>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</si>
  <si>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</si>
  <si>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</si>
  <si>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</si>
  <si>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</si>
  <si>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</si>
  <si>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</si>
  <si>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</si>
  <si>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</si>
  <si>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</si>
  <si>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</si>
  <si>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</si>
  <si>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</si>
  <si>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</si>
  <si>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</si>
  <si>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</si>
  <si>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</si>
  <si>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</si>
  <si>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</si>
  <si>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</si>
  <si>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</si>
  <si>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</si>
  <si>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</si>
  <si>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</si>
  <si>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</si>
  <si>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</si>
  <si>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</si>
  <si>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</si>
  <si>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</si>
  <si>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</si>
  <si>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</si>
  <si>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</si>
  <si>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</si>
  <si>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</si>
  <si>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</si>
  <si>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</si>
  <si>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</si>
  <si>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</si>
  <si>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</si>
  <si>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</si>
  <si>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</si>
  <si>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</si>
  <si>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</si>
  <si>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</si>
  <si>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</si>
  <si>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</si>
  <si>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</si>
  <si>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</si>
  <si>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</si>
  <si>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</si>
  <si>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</si>
  <si>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</si>
  <si>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</si>
  <si>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</si>
  <si>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</si>
  <si>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</si>
  <si>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</si>
  <si>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</si>
  <si>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</si>
  <si>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</si>
  <si>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</si>
  <si>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</si>
  <si>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</si>
  <si>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</si>
  <si>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</si>
  <si>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</si>
  <si>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</si>
  <si>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</si>
  <si>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</si>
  <si>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</si>
  <si>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</si>
  <si>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</si>
  <si>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</si>
  <si>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</si>
  <si>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</si>
  <si>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</si>
  <si>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</si>
  <si>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</si>
  <si>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</si>
  <si>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</si>
  <si>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</si>
  <si>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</si>
  <si>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</si>
  <si>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</si>
  <si>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</si>
  <si>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</si>
  <si>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</si>
  <si>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</si>
  <si>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</si>
  <si>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</si>
  <si>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</si>
  <si>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</si>
  <si>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</si>
  <si>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</si>
  <si>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</si>
  <si>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</si>
  <si>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</si>
  <si>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</si>
  <si>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</si>
  <si>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</si>
  <si>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</si>
  <si>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</si>
  <si>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</si>
  <si>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</si>
  <si>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</si>
  <si>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</si>
  <si>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</si>
  <si>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</si>
  <si>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</si>
  <si>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</si>
  <si>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</si>
  <si>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</si>
  <si>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</si>
  <si>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</si>
  <si>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</si>
  <si>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</si>
  <si>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</si>
  <si>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</si>
  <si>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</si>
  <si>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</si>
  <si>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</si>
  <si>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</si>
  <si>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</si>
  <si>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</si>
  <si>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</si>
  <si>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</si>
  <si>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</si>
  <si>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</si>
  <si>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</si>
  <si>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</si>
  <si>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</si>
  <si>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</si>
  <si>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</si>
  <si>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</si>
  <si>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</si>
  <si>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 xml:space="preserve">      港口设施</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</si>
  <si>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</si>
  <si>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</si>
  <si>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</si>
  <si>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</si>
  <si>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</si>
  <si>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</si>
  <si>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</si>
  <si>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</si>
  <si>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</si>
  <si>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</si>
  <si>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</si>
  <si>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</si>
  <si>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</si>
  <si>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</si>
  <si>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</si>
  <si>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</si>
  <si>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</si>
  <si>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</si>
  <si>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</si>
  <si>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</si>
  <si>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</si>
  <si>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</si>
  <si>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</si>
  <si>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</si>
  <si>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</si>
  <si>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</si>
  <si>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</si>
  <si>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</si>
  <si>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</si>
  <si>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</si>
  <si>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</si>
  <si>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</si>
  <si>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</si>
  <si>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</si>
  <si>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</si>
  <si>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</si>
  <si>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</si>
  <si>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</si>
  <si>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</si>
  <si>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</si>
  <si>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</si>
  <si>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</si>
  <si>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</si>
  <si>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</si>
  <si>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</si>
  <si>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</si>
  <si>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</si>
  <si>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</si>
  <si>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</si>
  <si>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</si>
  <si>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</si>
  <si>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</si>
  <si>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</si>
  <si>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</si>
  <si>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</si>
  <si>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</si>
  <si>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</si>
  <si>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</si>
  <si>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</si>
  <si>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</si>
  <si>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</si>
  <si>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</si>
  <si>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</si>
  <si>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</si>
  <si>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</si>
  <si>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</si>
  <si>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</si>
  <si>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</si>
  <si>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</si>
  <si>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</si>
  <si>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</si>
  <si>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</si>
  <si>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</si>
  <si>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</si>
  <si>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</si>
  <si>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</si>
  <si>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</si>
  <si>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</si>
  <si>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</si>
  <si>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</si>
  <si>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</si>
  <si>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</si>
  <si>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</si>
  <si>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</si>
  <si>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</si>
  <si>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</si>
  <si>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</si>
  <si>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</si>
  <si>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</si>
  <si>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</si>
  <si>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</si>
  <si>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</si>
  <si>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</si>
  <si>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</si>
  <si>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</si>
  <si>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</si>
  <si>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</si>
  <si>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</si>
  <si>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</si>
  <si>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</si>
  <si>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</si>
  <si>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</si>
  <si>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</si>
  <si>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</si>
  <si>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</si>
  <si>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</si>
  <si>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</si>
  <si>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</si>
  <si>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</si>
  <si>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</si>
  <si>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</si>
  <si>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</si>
  <si>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</si>
  <si>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</si>
  <si>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</si>
  <si>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</si>
  <si>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</si>
  <si>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</si>
  <si>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</si>
  <si>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</si>
  <si>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</si>
  <si>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</si>
  <si>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</si>
  <si>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</si>
  <si>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</si>
  <si>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</si>
  <si>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</si>
  <si>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</si>
  <si>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用于城乡医疗救助的彩票公益金支出</t>
  </si>
  <si>
    <t>2296099</t>
  </si>
  <si>
    <t xml:space="preserve">      用于其他社会公益事业的彩票公益金支出</t>
  </si>
  <si>
    <t>九、债务付息支出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</si>
  <si>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</si>
  <si>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</si>
  <si>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</si>
  <si>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</si>
  <si>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</si>
  <si>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</si>
  <si>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</si>
  <si>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</si>
  <si>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</si>
  <si>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</si>
  <si>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</si>
  <si>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</si>
  <si>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</si>
  <si>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</si>
  <si>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</si>
  <si>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</si>
  <si>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</si>
  <si>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</si>
  <si>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</si>
  <si>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</si>
  <si>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</si>
  <si>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</si>
  <si>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</si>
  <si>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</si>
  <si>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</si>
  <si>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</si>
  <si>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</si>
  <si>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</si>
  <si>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</si>
  <si>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</si>
  <si>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</si>
  <si>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</si>
  <si>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</si>
  <si>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</si>
  <si>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</si>
  <si>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</si>
  <si>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</si>
  <si>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</si>
  <si>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</si>
  <si>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</si>
  <si>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</si>
  <si>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</si>
  <si>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</si>
  <si>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</si>
  <si>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</si>
  <si>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</si>
  <si>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</si>
  <si>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</si>
  <si>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</si>
  <si>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</si>
  <si>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</si>
  <si>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</si>
  <si>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</si>
  <si>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</si>
  <si>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</si>
  <si>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</si>
  <si>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</si>
  <si>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</si>
  <si>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</si>
  <si>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</si>
  <si>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</si>
  <si>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</si>
  <si>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</si>
  <si>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</si>
  <si>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</si>
  <si>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</si>
  <si>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</si>
  <si>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</si>
  <si>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</si>
  <si>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</si>
  <si>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</si>
  <si>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</si>
  <si>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</si>
  <si>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</si>
  <si>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</si>
  <si>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</si>
  <si>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</si>
  <si>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</si>
  <si>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</si>
  <si>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</si>
  <si>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</si>
  <si>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</si>
  <si>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</si>
  <si>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</si>
  <si>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</si>
  <si>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</si>
  <si>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</si>
  <si>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</si>
  <si>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</si>
  <si>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</si>
  <si>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</si>
  <si>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</si>
  <si>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</si>
  <si>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</si>
  <si>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</si>
  <si>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</si>
  <si>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</si>
  <si>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</si>
  <si>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</si>
  <si>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</si>
  <si>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</si>
  <si>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</si>
  <si>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</si>
  <si>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</si>
  <si>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</si>
  <si>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</si>
  <si>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</si>
  <si>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</si>
  <si>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全县（市）政府性基金支出</t>
  </si>
  <si>
    <t>230</t>
  </si>
  <si>
    <t>23004</t>
  </si>
  <si>
    <t xml:space="preserve">   政府性基金转移支付</t>
  </si>
  <si>
    <t>2300402</t>
  </si>
  <si>
    <t xml:space="preserve">     政府性基金上解支出</t>
  </si>
  <si>
    <t>2300403</t>
  </si>
  <si>
    <t xml:space="preserve">     抗疫特别国债转移支付支出</t>
  </si>
  <si>
    <t>23008</t>
  </si>
  <si>
    <t xml:space="preserve">   调出资金</t>
  </si>
  <si>
    <t>23009</t>
  </si>
  <si>
    <t xml:space="preserve">   年终结余</t>
  </si>
  <si>
    <t>231</t>
  </si>
  <si>
    <t>地方政府专项债务还本支出</t>
  </si>
  <si>
    <t>2-3  2021年双柏县 本级政府性基金预算收入情况表</t>
  </si>
  <si>
    <t>县（市）本级政府性基金预算收入</t>
  </si>
  <si>
    <t xml:space="preserve">   政府性基金补助收入</t>
  </si>
  <si>
    <t xml:space="preserve">     政府性基金上解收入</t>
  </si>
  <si>
    <t>2-4  2021年双柏县 本级政府性基金预算支出情况表</t>
  </si>
  <si>
    <t>类</t>
  </si>
  <si>
    <t xml:space="preserve">      用于城乡医疗救助的的彩票公益金支出</t>
  </si>
  <si>
    <t>县（市）本级政府性基金支出</t>
  </si>
  <si>
    <t>2300401</t>
  </si>
  <si>
    <t xml:space="preserve">     政府性基金补助支出</t>
  </si>
  <si>
    <t>203308</t>
  </si>
  <si>
    <t>23011</t>
  </si>
  <si>
    <t xml:space="preserve">   地方政府专项债务转贷支出</t>
  </si>
  <si>
    <t>上年结转对应安排支出</t>
  </si>
  <si>
    <t>2-5 2021年双柏县本级政府性基金支出表(州、市对下转移支付)</t>
  </si>
  <si>
    <t>本年支出小计</t>
  </si>
  <si>
    <t>3-1  2021年双柏县国有资本经营收入预算情况表</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</si>
  <si>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</si>
  <si>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</si>
  <si>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</si>
  <si>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</si>
  <si>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</si>
  <si>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</si>
  <si>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</si>
  <si>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</si>
  <si>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</si>
  <si>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</si>
  <si>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</si>
  <si>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 xml:space="preserve">     军工企业利润收入</t>
  </si>
  <si>
    <t xml:space="preserve">     转制科研院所利润收入</t>
  </si>
  <si>
    <t xml:space="preserve">     地质勘查企业利润收入</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</si>
  <si>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</si>
  <si>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</si>
  <si>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</si>
  <si>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</si>
  <si>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</si>
  <si>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</si>
  <si>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</si>
  <si>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</si>
  <si>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</si>
  <si>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</si>
  <si>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</si>
  <si>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</si>
  <si>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</si>
  <si>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</si>
  <si>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</si>
  <si>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</si>
  <si>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</si>
  <si>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</si>
  <si>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</si>
  <si>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</si>
  <si>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</si>
  <si>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全县（市）国有资本经营收入</t>
  </si>
  <si>
    <t>上年结转</t>
  </si>
  <si>
    <t>账务调整收入</t>
  </si>
  <si>
    <t>3-2  2021年双柏县国有资本经营支出预算情况表</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</si>
  <si>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</si>
  <si>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</si>
  <si>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</si>
  <si>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</si>
  <si>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</si>
  <si>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</si>
  <si>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</si>
  <si>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</si>
  <si>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</si>
  <si>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</si>
  <si>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</si>
  <si>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</si>
  <si>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</si>
  <si>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</si>
  <si>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</si>
  <si>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</si>
  <si>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</si>
  <si>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</si>
  <si>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</si>
  <si>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全县（市）国有资本经营支出</t>
  </si>
  <si>
    <t>国有资本经营预算转移支付</t>
  </si>
  <si>
    <t>调出资金</t>
  </si>
  <si>
    <t>结转下年</t>
  </si>
  <si>
    <t>3-3  2021年双柏县本级国有资本经营收入预算情况表</t>
  </si>
  <si>
    <t>利润收入</t>
  </si>
  <si>
    <t xml:space="preserve">     卫生体育福利企业利润收入</t>
  </si>
  <si>
    <t>股利、股息收入</t>
  </si>
  <si>
    <t>产权转让收入</t>
  </si>
  <si>
    <t xml:space="preserve">    国有股权、股份转让收入</t>
  </si>
  <si>
    <t xml:space="preserve">    国有独资企业产权转让收入</t>
  </si>
  <si>
    <t xml:space="preserve">   其他国有资本经营预算企业产权转让收入</t>
  </si>
  <si>
    <t>清算收入</t>
  </si>
  <si>
    <t>其他国有资本经营预算收入</t>
  </si>
  <si>
    <t>县（市）本级国有资本经营收入</t>
  </si>
  <si>
    <t>3-4  2021年双柏县本级国有资本经营支出预算情况表</t>
  </si>
  <si>
    <t>项   目</t>
  </si>
  <si>
    <t xml:space="preserve">    "三供一业"移交补助支出</t>
  </si>
  <si>
    <t xml:space="preserve">   其他金融国有资本经营预算支出</t>
  </si>
  <si>
    <t>县（市）本级国有资本经营支出</t>
  </si>
  <si>
    <t>3-5  2021年双柏 县本级国有资本经营预算转移支付表（分地区）</t>
  </si>
  <si>
    <t>地  区</t>
  </si>
  <si>
    <t>预算数</t>
  </si>
  <si>
    <t>合  计</t>
  </si>
  <si>
    <t>3-6  2021年双柏县本级国有资本经营预算转移支付表（分项目）</t>
  </si>
  <si>
    <t>项目名称</t>
  </si>
  <si>
    <t>4-1   2021年双柏县社会保险基金收入预算情况表</t>
  </si>
  <si>
    <t>项     目</t>
  </si>
  <si>
    <t>一、企业职工基本养老保险基金收入</t>
  </si>
  <si>
    <t xml:space="preserve">    其中：保险费收入</t>
  </si>
  <si>
    <t xml:space="preserve">          利息收入</t>
  </si>
  <si>
    <t xml:space="preserve">          财政补贴收入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</si>
  <si>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</si>
  <si>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</si>
  <si>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</si>
  <si>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</si>
  <si>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</si>
  <si>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</si>
  <si>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收入小计</t>
  </si>
  <si>
    <t xml:space="preserve">  其中：保险费收入</t>
  </si>
  <si>
    <t xml:space="preserve">        利息收入</t>
  </si>
  <si>
    <t xml:space="preserve">        财政补贴收入</t>
  </si>
  <si>
    <t>上级补助收入</t>
  </si>
  <si>
    <t>下级上解收入</t>
  </si>
  <si>
    <t>收入合计</t>
  </si>
  <si>
    <t>4-2   2021年双柏县社会保险基金支出预算情况表</t>
  </si>
  <si>
    <r>
      <rPr>
        <sz val="14"/>
        <rFont val="宋体"/>
        <charset val="134"/>
      </rPr>
      <t xml:space="preserve">    </t>
    </r>
    <r>
      <rPr>
        <sz val="14"/>
        <color indexed="8"/>
        <rFont val="宋体"/>
        <charset val="134"/>
      </rPr>
      <t>单位：万元</t>
    </r>
  </si>
  <si>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</si>
  <si>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</si>
  <si>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</si>
  <si>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</si>
  <si>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</si>
  <si>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</si>
  <si>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</si>
  <si>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</si>
  <si>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支出小计</t>
  </si>
  <si>
    <t xml:space="preserve">    其中：社会保险待遇支出</t>
  </si>
  <si>
    <t>补助下级支出</t>
  </si>
  <si>
    <t>上解上级支出</t>
  </si>
  <si>
    <t>支出合计</t>
  </si>
  <si>
    <t>4-3  2021年双柏县本级社会保险基金收入预算情况表</t>
  </si>
  <si>
    <t>4-4  2021年双柏县本级社会保险基金支出预算情况表</t>
  </si>
  <si>
    <t>没有数据，省级不经办</t>
  </si>
  <si>
    <t>5-1  双柏县2020年地方政府债务限额及余额预算情况表</t>
  </si>
  <si>
    <t>单位：亿元</t>
  </si>
  <si>
    <t>地   区</t>
  </si>
  <si>
    <t>2020年债务限额</t>
  </si>
  <si>
    <t>2020年债务余额预计执行数</t>
  </si>
  <si>
    <t>一般债务</t>
  </si>
  <si>
    <t>专项债务</t>
  </si>
  <si>
    <t>公  式</t>
  </si>
  <si>
    <t>A=B+C</t>
  </si>
  <si>
    <t>B</t>
  </si>
  <si>
    <t>C</t>
  </si>
  <si>
    <t>D=E+F</t>
  </si>
  <si>
    <t>E</t>
  </si>
  <si>
    <t>F</t>
  </si>
  <si>
    <t>双柏县合计</t>
  </si>
  <si>
    <t>注：1.本表反映上一年度本地区、本级及分地区地方政府债务限额及余额预计执行数。</t>
  </si>
  <si>
    <t xml:space="preserve">    2.本表由县级以上地方各级财政部门在本级人民代表大会批准预算后二十日内公开。</t>
  </si>
  <si>
    <t>楚雄州2020年地方政府债务限额及余额预算情况表</t>
  </si>
  <si>
    <t xml:space="preserve">  楚雄州</t>
  </si>
  <si>
    <t>5-2   双柏县2020年地方政府一般债务余额情况表</t>
  </si>
  <si>
    <t>项    目</t>
  </si>
  <si>
    <t>执行数</t>
  </si>
  <si>
    <t>一、2019年末地方政府一般债务余额实际数</t>
  </si>
  <si>
    <t>二、2020年末地方政府一般债务余额限额</t>
  </si>
  <si>
    <t>三、2020年地方政府一般债务发行额</t>
  </si>
  <si>
    <t xml:space="preserve">   中央转贷地方的国际金融组织和外国政府贷款</t>
  </si>
  <si>
    <t xml:space="preserve">   2020年地方政府一般债券发行额</t>
  </si>
  <si>
    <t>四、2020年地方政府一般债务还本额</t>
  </si>
  <si>
    <t>五、2020年末地方政府一般债务余额预计执行数</t>
  </si>
  <si>
    <t>六、2021年地方财政赤字</t>
  </si>
  <si>
    <t>七、2021年地方政府一般债务余额限额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</si>
  <si>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</si>
  <si>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5-3  双柏县本级2020年地方政府一般债务余额情况表</t>
  </si>
  <si>
    <t xml:space="preserve">    中央转贷地方的国际金融组织和外国政府贷款</t>
  </si>
  <si>
    <t xml:space="preserve">    2020年地方政府一般债券发行额</t>
  </si>
  <si>
    <t>注：1.本表反映本地区上两年度一般债务余额，上一年度一般债务限额、发行额、还本支出及余额，本年度财政赤
      字及一般债务限额。  
    2.本表由县级以上地方各级财政部门在本级人民代表大会批准预算后二十日内公开。</t>
  </si>
  <si>
    <t>5-4    双柏县2020年地方政府专项债务余额情况表</t>
  </si>
  <si>
    <t>一、2019年末地方政府专项债务余额实际数</t>
  </si>
  <si>
    <t>二、2020年末地方政府专项债务余额限额</t>
  </si>
  <si>
    <t>三、2020年地方政府专项债务发行额</t>
  </si>
  <si>
    <t>四、2020年地方政府专项债务还本额</t>
  </si>
  <si>
    <t>五、2020年末地方政府专项债务余额预计执行数</t>
  </si>
  <si>
    <t>六、2021年地方政府专项债务新增限额</t>
  </si>
  <si>
    <t>七、2020年末地方政府专项债务余额限额</t>
  </si>
  <si>
    <t>注：1.本表反映本地区上两年度专项债务余额，上一年度专项债务限额、发行额、还本额及余额，本年度专项债务新
      增限额及限额。
    2.本表由县级以上地方各级财政部门在本级人民代表大会批准预算后二十日内公开。</t>
  </si>
  <si>
    <t>5-5  双柏县本级2020年地方政府专项债务余额情况表</t>
  </si>
  <si>
    <t>六、2020年地方政府专项债务新增限额</t>
  </si>
  <si>
    <t>七、2021年末地方政府专项债务余额限额</t>
  </si>
  <si>
    <t>注：1.本表反映本地区上两年度专项债务余额，上一年度专项债务限额、发行额、还本额及余额，本年度专项债务
      新增限额及限额。
    2.本表由县级以上地方各级财政部门在本级人民代表大会批准预算后二十日内公开。</t>
  </si>
  <si>
    <t>5-6    双柏县地方政府债券发行及还本
付息情况表</t>
  </si>
  <si>
    <t>公式</t>
  </si>
  <si>
    <t>本地区</t>
  </si>
  <si>
    <t>本级</t>
  </si>
  <si>
    <t>一、2020年发行预计执行数</t>
  </si>
  <si>
    <t>A=B+D</t>
  </si>
  <si>
    <t>（一）一般债券</t>
  </si>
  <si>
    <t xml:space="preserve">   其中：再融资债券</t>
  </si>
  <si>
    <t>（二）专项债券</t>
  </si>
  <si>
    <t>D</t>
  </si>
  <si>
    <t>二、2020年还本预计执行数</t>
  </si>
  <si>
    <t>F=G+H</t>
  </si>
  <si>
    <t>G</t>
  </si>
  <si>
    <t>H</t>
  </si>
  <si>
    <t>三、2020年付息预计执行数</t>
  </si>
  <si>
    <t>I=J+K</t>
  </si>
  <si>
    <t>J</t>
  </si>
  <si>
    <t>K</t>
  </si>
  <si>
    <t>四、2021年还本预算数</t>
  </si>
  <si>
    <t>L=M+O</t>
  </si>
  <si>
    <t>M</t>
  </si>
  <si>
    <t xml:space="preserve">   其中：再融资</t>
  </si>
  <si>
    <t xml:space="preserve">      财政预算安排 </t>
  </si>
  <si>
    <t>N</t>
  </si>
  <si>
    <t>O</t>
  </si>
  <si>
    <t xml:space="preserve">      财政预算安排</t>
  </si>
  <si>
    <t>P</t>
  </si>
  <si>
    <t>五、2021年付息预算数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</si>
  <si>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</si>
  <si>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</si>
  <si>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</si>
  <si>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</si>
  <si>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5-7    双柏县2021年地方政府债务限额提前下达情况表</t>
  </si>
  <si>
    <t>下级</t>
  </si>
  <si>
    <t>一、2019年地方政府债务限额</t>
  </si>
  <si>
    <t>其中： 一般债务限额</t>
  </si>
  <si>
    <t xml:space="preserve">       专项债务限额</t>
  </si>
  <si>
    <t>二、提前下达的2020年新增地方政府债务限额</t>
  </si>
  <si>
    <t>注：本表反映本地区及本级年初预算中列示提前下达的新增地方政府债务限额情况，由县级以上地方各级财政部门在本级人民代表大会批准预算后二十日内公开。</t>
  </si>
  <si>
    <t>5-8    双柏县2020年年初新增地方政府债券资金安排表</t>
  </si>
  <si>
    <t>序号</t>
  </si>
  <si>
    <t>项目类型</t>
  </si>
  <si>
    <t>项目主管部门</t>
  </si>
  <si>
    <t>债券性质</t>
  </si>
  <si>
    <t>债券规模</t>
  </si>
  <si>
    <t>白水河中型水库建设</t>
  </si>
  <si>
    <t>水利建设（新建水库）</t>
  </si>
  <si>
    <t>双柏县水务局</t>
  </si>
  <si>
    <t>县中医院建设</t>
  </si>
  <si>
    <t>公立医院建设</t>
  </si>
  <si>
    <t>双柏县卫生与计划生育局</t>
  </si>
  <si>
    <t>注：本表反映本级当年提前下达的新增地方政府债券资金使用安排，由县级以上地方各级财政部门在本级人民代表大会批准预算后二十日内公开。</t>
  </si>
  <si>
    <t>6-1   2021年双柏县重大政策和重点项目绩效目标表</t>
  </si>
  <si>
    <t>单位名称、项目名称</t>
  </si>
  <si>
    <t>项目年度绩效目标</t>
  </si>
  <si>
    <t>一级指标</t>
  </si>
  <si>
    <t>二级指标</t>
  </si>
  <si>
    <t>三级指标</t>
  </si>
  <si>
    <t>指标性质</t>
  </si>
  <si>
    <t>指标值</t>
  </si>
  <si>
    <t>度量单位</t>
  </si>
  <si>
    <t>指标属性</t>
  </si>
  <si>
    <t>指标内容</t>
  </si>
  <si>
    <t>单位名称：双柏县税务局
项目名称：税务事业保障经费</t>
  </si>
  <si>
    <t>用于保障我县税务征收相关工作正常有序进行</t>
  </si>
  <si>
    <t>产出指标</t>
  </si>
  <si>
    <t>质量指标</t>
  </si>
  <si>
    <t>征收任务完成率</t>
  </si>
  <si>
    <t>&gt;=</t>
  </si>
  <si>
    <t>%</t>
  </si>
  <si>
    <t>定量指标</t>
  </si>
  <si>
    <t>反映征收工作的执行情况。</t>
  </si>
  <si>
    <t>征收覆盖率</t>
  </si>
  <si>
    <t>反映征收工作覆盖面情况。</t>
  </si>
  <si>
    <t>时效指标</t>
  </si>
  <si>
    <t>任务及时完成率</t>
  </si>
  <si>
    <t>反映是否按时完成征收任务。</t>
  </si>
  <si>
    <t>效益指标</t>
  </si>
  <si>
    <t>社会效益指标</t>
  </si>
  <si>
    <t>结果有效率</t>
  </si>
  <si>
    <t>反映相关征收工作开展的情况。</t>
  </si>
  <si>
    <t>满意度指标</t>
  </si>
  <si>
    <t>服务对象满意度指标</t>
  </si>
  <si>
    <t>服务态度、流程满意度</t>
  </si>
  <si>
    <t>&lt;=</t>
  </si>
  <si>
    <t>次</t>
  </si>
  <si>
    <t>反映对象对工作的整体满意情况。</t>
  </si>
  <si>
    <t>单位名称：双柏县审计局
项目名称：审计事务保障经费</t>
  </si>
  <si>
    <t>用于保障我县审计部门相关工作正常有序进行</t>
  </si>
  <si>
    <t>检查（核查）任务完成率</t>
  </si>
  <si>
    <t>反映检查工作的执行情况。</t>
  </si>
  <si>
    <t>检查（核查）覆盖率</t>
  </si>
  <si>
    <t>反映检查（核查）工作覆盖面情况。</t>
  </si>
  <si>
    <t>检查（核查）任务及时完成率</t>
  </si>
  <si>
    <t>反映是否按时完成检查核查任务。</t>
  </si>
  <si>
    <t>检查（核查）结果公开率</t>
  </si>
  <si>
    <t>反映相关检查核查结果依法公开情况。检查结果公开率。</t>
  </si>
  <si>
    <t>可持续影响指标</t>
  </si>
  <si>
    <t>问题整改落实率</t>
  </si>
  <si>
    <t>反映检查核查发现问题的整改落实情况。</t>
  </si>
  <si>
    <t>检查（核查）人员被投诉次数</t>
  </si>
  <si>
    <t>反映服务对象对检查核查工作的整体满意情况。</t>
  </si>
  <si>
    <t>单位名称：双柏县财政局债务管理中心
项目名称：地方政府债务还本付息</t>
  </si>
  <si>
    <t>用于保障我县债务偿还</t>
  </si>
  <si>
    <t>数量指标</t>
  </si>
  <si>
    <t>归还还本付息个月数</t>
  </si>
  <si>
    <t>定量</t>
  </si>
  <si>
    <t>12个月</t>
  </si>
  <si>
    <t>月</t>
  </si>
  <si>
    <t>完成率</t>
  </si>
  <si>
    <t>2021年地方政府债务还本付息计划</t>
  </si>
  <si>
    <t>贷款合同还款期限到期日</t>
  </si>
  <si>
    <t>定性</t>
  </si>
  <si>
    <t>到期10日以前准备资金到偿债专户，到期日3日前拨付资金</t>
  </si>
  <si>
    <t>日</t>
  </si>
  <si>
    <t>时限</t>
  </si>
  <si>
    <t>贷款合同</t>
  </si>
  <si>
    <t>经济效益指标</t>
  </si>
  <si>
    <t>2021年地方政府债务管理考核</t>
  </si>
  <si>
    <t>考核结果在全州中上以上</t>
  </si>
  <si>
    <t>考核指标</t>
  </si>
  <si>
    <t>楚雄州财政局2020年地方政府债务管理考核管理办法</t>
  </si>
  <si>
    <t>单位名称：县级预算代编管理
项目名称：项目前期工作经费</t>
  </si>
  <si>
    <t>用于支持我县重点项目前期工作</t>
  </si>
  <si>
    <t>预计安排偿还债务项目个数</t>
  </si>
  <si>
    <t>5个</t>
  </si>
  <si>
    <t>个</t>
  </si>
  <si>
    <t>完成度</t>
  </si>
  <si>
    <t>2021年县政府领导批示</t>
  </si>
  <si>
    <t>按时完成债务偿还</t>
  </si>
  <si>
    <t>2021年12月31日前</t>
  </si>
  <si>
    <t>根据我县实际发展情况制定</t>
  </si>
  <si>
    <t>偿还债务资金下达率</t>
  </si>
  <si>
    <t>完成前期争取资金项目上报工作。</t>
  </si>
  <si>
    <t>单位：财政代编项目
  项目：县级会议活动经费</t>
  </si>
  <si>
    <t xml:space="preserve">组织县级人大和政府开展各项会议所需经费
</t>
  </si>
  <si>
    <t>开展会议次数</t>
  </si>
  <si>
    <t>反映开展会议的次数情况。</t>
  </si>
  <si>
    <t>开展会议的完成率</t>
  </si>
  <si>
    <t>反映是否按要求完成活动</t>
  </si>
  <si>
    <t>开展会议的及时完成率</t>
  </si>
  <si>
    <t>反映是否按时完成活动</t>
  </si>
  <si>
    <t>会议活动落实率</t>
  </si>
  <si>
    <t>反映开展活动的整体落实情况。</t>
  </si>
  <si>
    <t>参会人员会议保障满意度</t>
  </si>
  <si>
    <t>反映服务对象对开展活动的整体满意情况。</t>
  </si>
  <si>
    <t>单位：财政代编项目
  项目：脱贫攻坚保障经费</t>
  </si>
  <si>
    <t>持续推进脱贫攻坚成果，保障脱贫成效</t>
  </si>
  <si>
    <t>保障脱贫成果进行的活动完成率</t>
  </si>
  <si>
    <t>定性指标</t>
  </si>
  <si>
    <t>反映对脱贫成果巩固活动的完成度</t>
  </si>
  <si>
    <t>活动及时率</t>
  </si>
  <si>
    <t>反映对脱贫成果巩固活动的及时完成率</t>
  </si>
  <si>
    <t>社会公众度满意</t>
  </si>
  <si>
    <t>群众</t>
  </si>
  <si>
    <t>6-2  重点工作情况解释说明汇总表</t>
  </si>
  <si>
    <t>重点工作</t>
  </si>
  <si>
    <t>2021年工作重点及工作情况</t>
  </si>
  <si>
    <t xml:space="preserve">  一是积极争取一般公共预算上级补助资金。继续加强对上级财政政策信息的捕捉和分析研究，充分掌握政策，紧盯上级财政政策导向和资金投向，尽力争取一般公共预算上级补助资金，切实推动全县经济社会的发展。
  二是继续争取政府债券资金。结合全县政府性债务规模以及债务限额管理的规定，尽力争取政府债券资金，有效缓解县财政偿债压力。
  三是利用优势发展产业，壮大财源，增强发展内生动力。</t>
  </si>
  <si>
    <t>举借债务</t>
  </si>
  <si>
    <t>加强偿债计划执行的分析研究，通过盘活存量、整合资金、用活债券置换政策，多渠道筹措资金化解政府债务。对可能存的风险提前预判，制定预案，坚决守住不发生区域性、系统性风险的底线。一是积极支持各行业主管单位要积极向上争取资金、推广使用 PPP融资模式、用项目收益偿还债务、盘活财政存量资金、处置资产、整合项目等方式积极筹措到期债务本息资金。二是在摸清债务底数的基础上，结合我县财力，制定2021年化债方案，细化具体化解措施，做好到期债务本金利息偿债资金来源筹集计划,确保不会发生债务违约和债务逾期，避免政府债务风险性事件的发生。三是2020年我县预算计划争取新增地方政府专项债务1.9亿元，其中：双柏县白水河水库建设1.1亿元，双柏县中民医院建设0.8亿元。</t>
  </si>
  <si>
    <t>专项转移支付</t>
  </si>
  <si>
    <t>指上级政府为实现特定的宏观政策目标，以及对委托下级政府代理的一些事务进行补偿而设立的专项补助资金。资金接受者需按规定用途使用资金。
2015年，为优化财政资源配置，提高资金使用效益，建立符合现代财政制度要求的专项转移支付资金管理制度体系，中央、省、州均出台了推进对下专项转移支付资金管理改革的意见，要求创新专项转移支付资金管理机制：一是全面清理整合专项转移支付资金；二是建立专项转移支付资金设立、执行和退出评估机制；三是改革专项转移支付资金分配机制；四是推进专项转移支付资金绩效管理改革。</t>
  </si>
  <si>
    <t>县级基本财力保障</t>
  </si>
  <si>
    <t>为保障基层政府实施公共管理、提供基本公共服务以及落实各项民生政策的基本财力需要，2010年9月，财政部印发了《关于建立和完善县级基本财力保障机制的意见》，以“以奖代补”为政策核心，鼓励各地提高对县级基本财力保障水平，实现县乡政府“保工资、保运转、保民生”的目标。我省虽然财力基础相对薄弱，但是通过进一步加大省对下的转移支付力度，较好地提升了县乡的基本财力保障水平。2011年，为配合实施新一轮财政管理体制，建立了省对下的县级基本财力保障制度，将各地“保工资、保运转、保基本民生”需求，全部纳入计算，对各地财力与“三保”支出的差额给予全额补助，确保基层政府基本支出需要。</t>
  </si>
  <si>
    <t>三保</t>
  </si>
  <si>
    <t>是指保工资发放、保机构运转、保基本民生。是省州为落实县级基本财力保障，实现各族人民老有所养、病有所医、住有所居、学有所教、劳有所得的基本公共服务目标而提出。2016年，州与各县市人民政府均签订了县级基本财力保障目标责任书。2021年我县继续加强三保财力保障需求，加大对工资、民生、运转的保障需求</t>
  </si>
</sst>
</file>

<file path=xl/styles.xml><?xml version="1.0" encoding="utf-8"?>
<styleSheet xmlns="http://schemas.openxmlformats.org/spreadsheetml/2006/main">
  <numFmts count="34">
    <numFmt numFmtId="176" formatCode="#,##0.00_ ;\-#,##0.00;;"/>
    <numFmt numFmtId="177" formatCode="_ * #,##0_ ;_ * \-#,##0_ ;_ * &quot;-&quot;??_ ;_ @_ "/>
    <numFmt numFmtId="178" formatCode="0_ "/>
    <numFmt numFmtId="179" formatCode="\$#,##0.00;\(\$#,##0.00\)"/>
    <numFmt numFmtId="41" formatCode="_ * #,##0_ ;_ * \-#,##0_ ;_ * &quot;-&quot;_ ;_ @_ "/>
    <numFmt numFmtId="180" formatCode="_(&quot;$&quot;* #,##0_);_(&quot;$&quot;* \(#,##0\);_(&quot;$&quot;* &quot;-&quot;_);_(@_)"/>
    <numFmt numFmtId="181" formatCode="_-* #,##0_-;\-* #,##0_-;_-* &quot;-&quot;_-;_-@_-"/>
    <numFmt numFmtId="42" formatCode="_ &quot;￥&quot;* #,##0_ ;_ &quot;￥&quot;* \-#,##0_ ;_ &quot;￥&quot;* &quot;-&quot;_ ;_ @_ "/>
    <numFmt numFmtId="182" formatCode="#,##0.0_);\(#,##0.0\)"/>
    <numFmt numFmtId="183" formatCode="_(&quot;$&quot;* #,##0.00_);_(&quot;$&quot;* \(#,##0.00\);_(&quot;$&quot;* &quot;-&quot;??_);_(@_)"/>
    <numFmt numFmtId="43" formatCode="_ * #,##0.00_ ;_ * \-#,##0.00_ ;_ * &quot;-&quot;??_ ;_ @_ "/>
    <numFmt numFmtId="184" formatCode="yyyy&quot;年&quot;m&quot;月&quot;;@"/>
    <numFmt numFmtId="185" formatCode="0\.0,&quot;0&quot;"/>
    <numFmt numFmtId="44" formatCode="_ &quot;￥&quot;* #,##0.00_ ;_ &quot;￥&quot;* \-#,##0.00_ ;_ &quot;￥&quot;* &quot;-&quot;??_ ;_ @_ "/>
    <numFmt numFmtId="186" formatCode="yy\.mm\.dd"/>
    <numFmt numFmtId="187" formatCode="_(* #,##0.00_);_(* \(#,##0.00\);_(* &quot;-&quot;??_);_(@_)"/>
    <numFmt numFmtId="188" formatCode="_-&quot;$&quot;\ * #,##0_-;_-&quot;$&quot;\ * #,##0\-;_-&quot;$&quot;\ * &quot;-&quot;_-;_-@_-"/>
    <numFmt numFmtId="189" formatCode="_(* #,##0_);_(* \(#,##0\);_(* &quot;-&quot;_);_(@_)"/>
    <numFmt numFmtId="190" formatCode="_-* #,##0.00_-;\-* #,##0.00_-;_-* &quot;-&quot;??_-;_-@_-"/>
    <numFmt numFmtId="191" formatCode="\$#,##0;\(\$#,##0\)"/>
    <numFmt numFmtId="192" formatCode="&quot;$&quot;\ #,##0.00_-;[Red]&quot;$&quot;\ #,##0.00\-"/>
    <numFmt numFmtId="193" formatCode="#,##0;\(#,##0\)"/>
    <numFmt numFmtId="194" formatCode="&quot;$&quot;#,##0.00_);[Red]\(&quot;$&quot;#,##0.00\)"/>
    <numFmt numFmtId="195" formatCode="_-&quot;$&quot;\ * #,##0.00_-;_-&quot;$&quot;\ * #,##0.00\-;_-&quot;$&quot;\ * &quot;-&quot;??_-;_-@_-"/>
    <numFmt numFmtId="196" formatCode="&quot;$&quot;\ #,##0_-;[Red]&quot;$&quot;\ #,##0\-"/>
    <numFmt numFmtId="197" formatCode="#\ ??/??"/>
    <numFmt numFmtId="198" formatCode="&quot;$&quot;#,##0_);[Red]\(&quot;$&quot;#,##0\)"/>
    <numFmt numFmtId="199" formatCode="#,##0.000000"/>
    <numFmt numFmtId="200" formatCode="0.0"/>
    <numFmt numFmtId="201" formatCode="#,##0_ ;[Red]\-#,##0\ "/>
    <numFmt numFmtId="202" formatCode="#,##0_ "/>
    <numFmt numFmtId="203" formatCode="0.0%"/>
    <numFmt numFmtId="204" formatCode="#,##0.00_);[Red]\(#,##0.00\)"/>
    <numFmt numFmtId="205" formatCode="0.00_ "/>
  </numFmts>
  <fonts count="141">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2"/>
      <name val="宋体"/>
      <charset val="134"/>
      <scheme val="minor"/>
    </font>
    <font>
      <sz val="10"/>
      <name val="宋体"/>
      <charset val="134"/>
    </font>
    <font>
      <b/>
      <sz val="10"/>
      <name val="宋体"/>
      <charset val="134"/>
    </font>
    <font>
      <sz val="12"/>
      <name val="宋体"/>
      <charset val="134"/>
    </font>
    <font>
      <sz val="20"/>
      <color indexed="8"/>
      <name val="方正小标宋简体"/>
      <charset val="134"/>
    </font>
    <font>
      <b/>
      <sz val="14"/>
      <color indexed="8"/>
      <name val="宋体"/>
      <charset val="134"/>
    </font>
    <font>
      <sz val="14"/>
      <color indexed="8"/>
      <name val="宋体"/>
      <charset val="134"/>
    </font>
    <font>
      <sz val="12"/>
      <color indexed="8"/>
      <name val="宋体"/>
      <charset val="134"/>
    </font>
    <font>
      <sz val="11"/>
      <name val="宋体"/>
      <charset val="134"/>
    </font>
    <font>
      <sz val="11"/>
      <color indexed="8"/>
      <name val="宋体"/>
      <charset val="134"/>
      <scheme val="minor"/>
    </font>
    <font>
      <sz val="14"/>
      <color indexed="8"/>
      <name val="宋体"/>
      <charset val="134"/>
      <scheme val="minor"/>
    </font>
    <font>
      <sz val="12"/>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b/>
      <sz val="15"/>
      <name val="SimSun"/>
      <charset val="134"/>
    </font>
    <font>
      <sz val="9"/>
      <name val="SimSun"/>
      <charset val="134"/>
    </font>
    <font>
      <b/>
      <sz val="14"/>
      <name val="宋体"/>
      <charset val="134"/>
    </font>
    <font>
      <sz val="14"/>
      <name val="宋体"/>
      <charset val="134"/>
    </font>
    <font>
      <b/>
      <sz val="20"/>
      <name val="方正小标宋简体"/>
      <charset val="134"/>
    </font>
    <font>
      <sz val="14"/>
      <name val="MS Serif"/>
      <charset val="134"/>
    </font>
    <font>
      <sz val="14"/>
      <name val="宋体"/>
      <charset val="134"/>
      <scheme val="minor"/>
    </font>
    <font>
      <sz val="14"/>
      <name val="Times New Roman"/>
      <charset val="134"/>
    </font>
    <font>
      <b/>
      <sz val="11"/>
      <name val="Times New Roman"/>
      <charset val="0"/>
    </font>
    <font>
      <sz val="11"/>
      <color indexed="8"/>
      <name val="Times New Roman"/>
      <charset val="0"/>
    </font>
    <font>
      <sz val="20"/>
      <color rgb="FF000000"/>
      <name val="方正小标宋简体"/>
      <charset val="134"/>
    </font>
    <font>
      <b/>
      <sz val="12"/>
      <name val="宋体"/>
      <charset val="134"/>
    </font>
    <font>
      <sz val="16"/>
      <name val="宋体"/>
      <charset val="134"/>
    </font>
    <font>
      <sz val="16"/>
      <color indexed="8"/>
      <name val="方正小标宋简体"/>
      <charset val="134"/>
    </font>
    <font>
      <sz val="16"/>
      <color indexed="8"/>
      <name val="宋体"/>
      <charset val="134"/>
    </font>
    <font>
      <b/>
      <sz val="16"/>
      <name val="宋体"/>
      <charset val="134"/>
    </font>
    <font>
      <sz val="14"/>
      <color rgb="FF000000"/>
      <name val="宋体"/>
      <charset val="134"/>
    </font>
    <font>
      <sz val="14"/>
      <color theme="1"/>
      <name val="宋体"/>
      <charset val="134"/>
    </font>
    <font>
      <sz val="20"/>
      <color indexed="8"/>
      <name val="华文中宋"/>
      <charset val="134"/>
    </font>
    <font>
      <b/>
      <sz val="11"/>
      <name val="宋体"/>
      <charset val="134"/>
    </font>
    <font>
      <sz val="14"/>
      <color theme="1"/>
      <name val="宋体"/>
      <charset val="134"/>
      <scheme val="minor"/>
    </font>
    <font>
      <sz val="20"/>
      <color indexed="8"/>
      <name val="宋体"/>
      <charset val="134"/>
    </font>
    <font>
      <b/>
      <sz val="18"/>
      <color indexed="8"/>
      <name val="方正小标宋简体"/>
      <charset val="134"/>
    </font>
    <font>
      <sz val="12"/>
      <name val="Times New Roman"/>
      <charset val="0"/>
    </font>
    <font>
      <sz val="12"/>
      <color indexed="8"/>
      <name val="Times New Roman"/>
      <charset val="0"/>
    </font>
    <font>
      <b/>
      <sz val="14"/>
      <name val="黑体"/>
      <charset val="134"/>
    </font>
    <font>
      <sz val="14"/>
      <color indexed="9"/>
      <name val="宋体"/>
      <charset val="134"/>
    </font>
    <font>
      <sz val="12"/>
      <name val="仿宋_GB2312"/>
      <charset val="134"/>
    </font>
    <font>
      <sz val="20"/>
      <color theme="1"/>
      <name val="方正小标宋简体"/>
      <charset val="134"/>
    </font>
    <font>
      <sz val="20"/>
      <color theme="1"/>
      <name val="方正小标宋_GBK"/>
      <charset val="134"/>
    </font>
    <font>
      <sz val="12"/>
      <color theme="1"/>
      <name val="宋体"/>
      <charset val="134"/>
      <scheme val="minor"/>
    </font>
    <font>
      <sz val="14"/>
      <name val="Arial"/>
      <charset val="134"/>
    </font>
    <font>
      <b/>
      <sz val="14"/>
      <name val="Arial"/>
      <charset val="134"/>
    </font>
    <font>
      <b/>
      <sz val="14"/>
      <color theme="1"/>
      <name val="宋体"/>
      <charset val="134"/>
    </font>
    <font>
      <sz val="14"/>
      <color indexed="10"/>
      <name val="宋体"/>
      <charset val="134"/>
    </font>
    <font>
      <sz val="12"/>
      <color rgb="FFFF0000"/>
      <name val="宋体"/>
      <charset val="134"/>
    </font>
    <font>
      <sz val="28"/>
      <name val="方正小标宋简体"/>
      <charset val="134"/>
    </font>
    <font>
      <sz val="20"/>
      <name val="Times New Roman"/>
      <charset val="134"/>
    </font>
    <font>
      <sz val="20"/>
      <color rgb="FF000000"/>
      <name val="Times New Roman"/>
      <charset val="134"/>
    </font>
    <font>
      <sz val="20"/>
      <color indexed="8"/>
      <name val="Times New Roman"/>
      <charset val="134"/>
    </font>
    <font>
      <sz val="12"/>
      <name val="黑体"/>
      <charset val="134"/>
    </font>
    <font>
      <sz val="30"/>
      <name val="方正小标宋简体"/>
      <charset val="134"/>
    </font>
    <font>
      <sz val="20"/>
      <name val="宋体"/>
      <charset val="134"/>
    </font>
    <font>
      <sz val="20"/>
      <name val="楷体_GB2312"/>
      <charset val="134"/>
    </font>
    <font>
      <b/>
      <sz val="18"/>
      <color theme="3"/>
      <name val="宋体"/>
      <charset val="134"/>
      <scheme val="minor"/>
    </font>
    <font>
      <u/>
      <sz val="11"/>
      <color rgb="FF0000FF"/>
      <name val="宋体"/>
      <charset val="0"/>
      <scheme val="minor"/>
    </font>
    <font>
      <sz val="11"/>
      <color theme="1"/>
      <name val="宋体"/>
      <charset val="0"/>
      <scheme val="minor"/>
    </font>
    <font>
      <sz val="11"/>
      <color rgb="FF006100"/>
      <name val="宋体"/>
      <charset val="0"/>
      <scheme val="minor"/>
    </font>
    <font>
      <b/>
      <sz val="11"/>
      <color rgb="FFFFFFFF"/>
      <name val="宋体"/>
      <charset val="0"/>
      <scheme val="minor"/>
    </font>
    <font>
      <sz val="11"/>
      <color indexed="9"/>
      <name val="宋体"/>
      <charset val="134"/>
    </font>
    <font>
      <sz val="11"/>
      <color rgb="FFFF0000"/>
      <name val="宋体"/>
      <charset val="0"/>
      <scheme val="minor"/>
    </font>
    <font>
      <sz val="10"/>
      <name val="Arial"/>
      <charset val="134"/>
    </font>
    <font>
      <sz val="11"/>
      <color indexed="52"/>
      <name val="宋体"/>
      <charset val="134"/>
    </font>
    <font>
      <sz val="12"/>
      <color indexed="9"/>
      <name val="宋体"/>
      <charset val="134"/>
    </font>
    <font>
      <sz val="12"/>
      <color indexed="16"/>
      <name val="宋体"/>
      <charset val="134"/>
    </font>
    <font>
      <sz val="10"/>
      <name val="Geneva"/>
      <charset val="134"/>
    </font>
    <font>
      <b/>
      <sz val="11"/>
      <color indexed="8"/>
      <name val="宋体"/>
      <charset val="134"/>
    </font>
    <font>
      <sz val="11"/>
      <color theme="0"/>
      <name val="宋体"/>
      <charset val="0"/>
      <scheme val="minor"/>
    </font>
    <font>
      <sz val="12"/>
      <name val="Times New Roman"/>
      <charset val="134"/>
    </font>
    <font>
      <sz val="10"/>
      <name val="楷体"/>
      <charset val="134"/>
    </font>
    <font>
      <sz val="10"/>
      <name val="Helv"/>
      <charset val="134"/>
    </font>
    <font>
      <u/>
      <sz val="12"/>
      <color indexed="12"/>
      <name val="宋体"/>
      <charset val="134"/>
    </font>
    <font>
      <b/>
      <sz val="11"/>
      <color indexed="63"/>
      <name val="宋体"/>
      <charset val="134"/>
    </font>
    <font>
      <sz val="12"/>
      <color indexed="17"/>
      <name val="宋体"/>
      <charset val="134"/>
    </font>
    <font>
      <sz val="11"/>
      <color rgb="FF9C6500"/>
      <name val="宋体"/>
      <charset val="0"/>
      <scheme val="minor"/>
    </font>
    <font>
      <sz val="11"/>
      <color rgb="FF3F3F76"/>
      <name val="宋体"/>
      <charset val="0"/>
      <scheme val="minor"/>
    </font>
    <font>
      <b/>
      <sz val="15"/>
      <color indexed="56"/>
      <name val="宋体"/>
      <charset val="134"/>
    </font>
    <font>
      <sz val="11"/>
      <color indexed="17"/>
      <name val="宋体"/>
      <charset val="134"/>
    </font>
    <font>
      <sz val="8"/>
      <name val="Times New Roman"/>
      <charset val="134"/>
    </font>
    <font>
      <b/>
      <sz val="11"/>
      <color indexed="56"/>
      <name val="宋体"/>
      <charset val="134"/>
    </font>
    <font>
      <b/>
      <sz val="18"/>
      <color indexed="56"/>
      <name val="宋体"/>
      <charset val="134"/>
    </font>
    <font>
      <sz val="8"/>
      <name val="Arial"/>
      <charset val="134"/>
    </font>
    <font>
      <b/>
      <sz val="11"/>
      <color indexed="9"/>
      <name val="宋体"/>
      <charset val="134"/>
    </font>
    <font>
      <i/>
      <sz val="11"/>
      <color indexed="23"/>
      <name val="宋体"/>
      <charset val="134"/>
    </font>
    <font>
      <b/>
      <sz val="10"/>
      <name val="MS Sans Serif"/>
      <charset val="134"/>
    </font>
    <font>
      <sz val="11"/>
      <color indexed="20"/>
      <name val="宋体"/>
      <charset val="134"/>
    </font>
    <font>
      <sz val="11"/>
      <color indexed="60"/>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b/>
      <sz val="11"/>
      <color indexed="52"/>
      <name val="宋体"/>
      <charset val="134"/>
    </font>
    <font>
      <sz val="11"/>
      <color indexed="10"/>
      <name val="宋体"/>
      <charset val="134"/>
    </font>
    <font>
      <sz val="12"/>
      <color indexed="20"/>
      <name val="宋体"/>
      <charset val="134"/>
    </font>
    <font>
      <b/>
      <sz val="13"/>
      <color indexed="56"/>
      <name val="宋体"/>
      <charset val="134"/>
    </font>
    <font>
      <sz val="10"/>
      <name val="仿宋_GB2312"/>
      <charset val="134"/>
    </font>
    <font>
      <sz val="10"/>
      <name val="MS Sans Serif"/>
      <charset val="134"/>
    </font>
    <font>
      <b/>
      <sz val="12"/>
      <name val="Arial"/>
      <charset val="134"/>
    </font>
    <font>
      <sz val="9"/>
      <name val="宋体"/>
      <charset val="134"/>
    </font>
    <font>
      <sz val="11"/>
      <color indexed="62"/>
      <name val="宋体"/>
      <charset val="134"/>
    </font>
    <font>
      <b/>
      <sz val="12"/>
      <color indexed="8"/>
      <name val="宋体"/>
      <charset val="134"/>
    </font>
    <font>
      <b/>
      <sz val="10"/>
      <name val="Tms Rmn"/>
      <charset val="134"/>
    </font>
    <font>
      <sz val="10"/>
      <name val="Times New Roman"/>
      <charset val="134"/>
    </font>
    <font>
      <b/>
      <sz val="15"/>
      <color indexed="54"/>
      <name val="宋体"/>
      <charset val="134"/>
    </font>
    <font>
      <b/>
      <sz val="8"/>
      <color indexed="9"/>
      <name val="宋体"/>
      <charset val="134"/>
    </font>
    <font>
      <b/>
      <sz val="9"/>
      <name val="Arial"/>
      <charset val="134"/>
    </font>
    <font>
      <sz val="7"/>
      <name val="Small Fonts"/>
      <charset val="134"/>
    </font>
    <font>
      <b/>
      <sz val="13"/>
      <color indexed="54"/>
      <name val="宋体"/>
      <charset val="134"/>
    </font>
    <font>
      <b/>
      <sz val="10"/>
      <color indexed="9"/>
      <name val="宋体"/>
      <charset val="134"/>
    </font>
    <font>
      <b/>
      <sz val="18"/>
      <color indexed="54"/>
      <name val="宋体"/>
      <charset val="134"/>
    </font>
    <font>
      <sz val="12"/>
      <color indexed="9"/>
      <name val="Helv"/>
      <charset val="134"/>
    </font>
    <font>
      <sz val="12"/>
      <name val="Helv"/>
      <charset val="134"/>
    </font>
    <font>
      <b/>
      <sz val="11"/>
      <color indexed="54"/>
      <name val="宋体"/>
      <charset val="134"/>
    </font>
    <font>
      <sz val="10"/>
      <color indexed="8"/>
      <name val="MS Sans Serif"/>
      <charset val="134"/>
    </font>
    <font>
      <b/>
      <sz val="14"/>
      <name val="楷体"/>
      <charset val="134"/>
    </font>
    <font>
      <b/>
      <sz val="18"/>
      <color indexed="62"/>
      <name val="宋体"/>
      <charset val="134"/>
    </font>
    <font>
      <b/>
      <sz val="10"/>
      <name val="Arial"/>
      <charset val="134"/>
    </font>
    <font>
      <u/>
      <sz val="12"/>
      <color indexed="36"/>
      <name val="宋体"/>
      <charset val="134"/>
    </font>
    <font>
      <u/>
      <sz val="10"/>
      <color indexed="12"/>
      <name val="Times"/>
      <charset val="134"/>
    </font>
    <font>
      <u/>
      <sz val="11"/>
      <color indexed="52"/>
      <name val="宋体"/>
      <charset val="134"/>
    </font>
    <font>
      <sz val="12"/>
      <name val="Courier"/>
      <charset val="134"/>
    </font>
    <font>
      <sz val="9"/>
      <name val="微软雅黑"/>
      <charset val="134"/>
    </font>
    <font>
      <sz val="20"/>
      <color rgb="FF000000"/>
      <name val="宋体"/>
      <charset val="134"/>
    </font>
  </fonts>
  <fills count="7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6"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indexed="51"/>
        <bgColor indexed="64"/>
      </patternFill>
    </fill>
    <fill>
      <patternFill patternType="solid">
        <fgColor indexed="26"/>
        <bgColor indexed="64"/>
      </patternFill>
    </fill>
    <fill>
      <patternFill patternType="solid">
        <fgColor rgb="FFFFFFCC"/>
        <bgColor indexed="64"/>
      </patternFill>
    </fill>
    <fill>
      <patternFill patternType="solid">
        <fgColor indexed="44"/>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theme="7" tint="0.399975585192419"/>
        <bgColor indexed="64"/>
      </patternFill>
    </fill>
    <fill>
      <patternFill patternType="solid">
        <fgColor indexed="43"/>
        <bgColor indexed="64"/>
      </patternFill>
    </fill>
    <fill>
      <patternFill patternType="solid">
        <fgColor indexed="49"/>
        <bgColor indexed="64"/>
      </patternFill>
    </fill>
    <fill>
      <patternFill patternType="solid">
        <fgColor indexed="22"/>
        <bgColor indexed="64"/>
      </patternFill>
    </fill>
    <fill>
      <patternFill patternType="solid">
        <fgColor indexed="27"/>
        <bgColor indexed="64"/>
      </patternFill>
    </fill>
    <fill>
      <patternFill patternType="solid">
        <fgColor indexed="47"/>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indexed="29"/>
        <bgColor indexed="64"/>
      </patternFill>
    </fill>
    <fill>
      <patternFill patternType="solid">
        <fgColor indexed="48"/>
        <bgColor indexed="64"/>
      </patternFill>
    </fill>
    <fill>
      <patternFill patternType="solid">
        <fgColor theme="8" tint="0.799981688894314"/>
        <bgColor indexed="64"/>
      </patternFill>
    </fill>
    <fill>
      <patternFill patternType="solid">
        <fgColor indexed="55"/>
        <bgColor indexed="64"/>
      </patternFill>
    </fill>
    <fill>
      <patternFill patternType="solid">
        <fgColor indexed="46"/>
        <bgColor indexed="64"/>
      </patternFill>
    </fill>
    <fill>
      <patternFill patternType="solid">
        <fgColor indexed="40"/>
        <bgColor indexed="64"/>
      </patternFill>
    </fill>
    <fill>
      <patternFill patternType="solid">
        <fgColor rgb="FFFFC7CE"/>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theme="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11"/>
        <bgColor indexed="64"/>
      </patternFill>
    </fill>
    <fill>
      <patternFill patternType="solid">
        <fgColor indexed="36"/>
        <bgColor indexed="64"/>
      </patternFill>
    </fill>
    <fill>
      <patternFill patternType="solid">
        <fgColor indexed="30"/>
        <bgColor indexed="64"/>
      </patternFill>
    </fill>
    <fill>
      <patternFill patternType="solid">
        <fgColor indexed="31"/>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14"/>
        <bgColor indexed="64"/>
      </patternFill>
    </fill>
    <fill>
      <patternFill patternType="solid">
        <fgColor theme="9" tint="0.399975585192419"/>
        <bgColor indexed="64"/>
      </patternFill>
    </fill>
    <fill>
      <patternFill patternType="solid">
        <fgColor indexed="25"/>
        <bgColor indexed="64"/>
      </patternFill>
    </fill>
    <fill>
      <patternFill patternType="lightUp">
        <fgColor indexed="9"/>
        <bgColor indexed="29"/>
      </patternFill>
    </fill>
    <fill>
      <patternFill patternType="gray0625"/>
    </fill>
    <fill>
      <patternFill patternType="mediumGray">
        <fgColor indexed="22"/>
      </patternFill>
    </fill>
    <fill>
      <patternFill patternType="solid">
        <fgColor indexed="57"/>
        <bgColor indexed="64"/>
      </patternFill>
    </fill>
    <fill>
      <patternFill patternType="solid">
        <fgColor indexed="12"/>
        <bgColor indexed="64"/>
      </patternFill>
    </fill>
    <fill>
      <patternFill patternType="solid">
        <fgColor indexed="15"/>
        <bgColor indexed="64"/>
      </patternFill>
    </fill>
    <fill>
      <patternFill patternType="lightUp">
        <fgColor indexed="9"/>
        <bgColor indexed="22"/>
      </patternFill>
    </fill>
    <fill>
      <patternFill patternType="lightUp">
        <fgColor indexed="9"/>
        <bgColor indexed="55"/>
      </patternFill>
    </fill>
    <fill>
      <patternFill patternType="solid">
        <fgColor indexed="62"/>
        <bgColor indexed="64"/>
      </patternFill>
    </fill>
    <fill>
      <patternFill patternType="solid">
        <fgColor indexed="53"/>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B2B2B2"/>
      </left>
      <right style="thin">
        <color rgb="FFB2B2B2"/>
      </right>
      <top style="thin">
        <color rgb="FFB2B2B2"/>
      </top>
      <bottom style="thin">
        <color rgb="FFB2B2B2"/>
      </bottom>
      <diagonal/>
    </border>
    <border>
      <left/>
      <right/>
      <top style="thin">
        <color indexed="62"/>
      </top>
      <bottom style="double">
        <color indexed="62"/>
      </bottom>
      <diagonal/>
    </border>
    <border>
      <left/>
      <right style="thin">
        <color auto="1"/>
      </right>
      <top/>
      <bottom style="thin">
        <color auto="1"/>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medium">
        <color auto="1"/>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right/>
      <top style="medium">
        <color auto="1"/>
      </top>
      <bottom style="medium">
        <color auto="1"/>
      </bottom>
      <diagonal/>
    </border>
    <border>
      <left/>
      <right/>
      <top/>
      <bottom style="thick">
        <color indexed="11"/>
      </bottom>
      <diagonal/>
    </border>
    <border>
      <left/>
      <right/>
      <top style="medium">
        <color indexed="9"/>
      </top>
      <bottom style="medium">
        <color indexed="9"/>
      </bottom>
      <diagonal/>
    </border>
    <border>
      <left/>
      <right/>
      <top/>
      <bottom style="thick">
        <color indexed="43"/>
      </bottom>
      <diagonal/>
    </border>
    <border>
      <left/>
      <right/>
      <top style="thin">
        <color indexed="11"/>
      </top>
      <bottom style="double">
        <color indexed="11"/>
      </bottom>
      <diagonal/>
    </border>
    <border>
      <left/>
      <right/>
      <top/>
      <bottom style="medium">
        <color indexed="43"/>
      </bottom>
      <diagonal/>
    </border>
  </borders>
  <cellStyleXfs count="1335">
    <xf numFmtId="0" fontId="0" fillId="0" borderId="0">
      <alignment vertical="center"/>
    </xf>
    <xf numFmtId="42" fontId="1" fillId="0" borderId="0" applyFont="0" applyFill="0" applyBorder="0" applyAlignment="0" applyProtection="0">
      <alignment vertical="center"/>
    </xf>
    <xf numFmtId="0" fontId="68" fillId="5" borderId="0" applyNumberFormat="0" applyBorder="0" applyAlignment="0" applyProtection="0">
      <alignment vertical="center"/>
    </xf>
    <xf numFmtId="0" fontId="74" fillId="0" borderId="14" applyNumberFormat="0" applyFill="0" applyAlignment="0" applyProtection="0">
      <alignment vertical="center"/>
    </xf>
    <xf numFmtId="0" fontId="0" fillId="0" borderId="0">
      <alignment vertical="center"/>
    </xf>
    <xf numFmtId="0" fontId="0" fillId="0" borderId="0">
      <alignment vertical="center"/>
    </xf>
    <xf numFmtId="44" fontId="1" fillId="0" borderId="0" applyFont="0" applyFill="0" applyBorder="0" applyAlignment="0" applyProtection="0">
      <alignment vertical="center"/>
    </xf>
    <xf numFmtId="0" fontId="8" fillId="0" borderId="0">
      <alignment vertical="center"/>
    </xf>
    <xf numFmtId="0" fontId="81" fillId="0" borderId="17" applyNumberFormat="0" applyFill="0" applyProtection="0">
      <alignment horizontal="center" vertical="center"/>
    </xf>
    <xf numFmtId="0" fontId="77" fillId="0" borderId="0">
      <alignment vertical="center"/>
    </xf>
    <xf numFmtId="0" fontId="71" fillId="24" borderId="0" applyNumberFormat="0" applyBorder="0" applyAlignment="0" applyProtection="0">
      <alignment vertical="center"/>
    </xf>
    <xf numFmtId="0" fontId="87" fillId="27" borderId="19" applyNumberFormat="0" applyAlignment="0" applyProtection="0">
      <alignment vertical="center"/>
    </xf>
    <xf numFmtId="0" fontId="78" fillId="0" borderId="16" applyNumberFormat="0" applyFill="0" applyAlignment="0" applyProtection="0">
      <alignment vertical="center"/>
    </xf>
    <xf numFmtId="0" fontId="75" fillId="18" borderId="0" applyNumberFormat="0" applyBorder="0" applyAlignment="0" applyProtection="0">
      <alignment vertical="center"/>
    </xf>
    <xf numFmtId="9" fontId="8" fillId="0" borderId="0" applyFont="0" applyFill="0" applyBorder="0" applyAlignment="0" applyProtection="0">
      <alignment vertical="center"/>
    </xf>
    <xf numFmtId="0" fontId="75" fillId="22" borderId="0" applyNumberFormat="0" applyBorder="0" applyAlignment="0" applyProtection="0">
      <alignment vertical="center"/>
    </xf>
    <xf numFmtId="0" fontId="89" fillId="15" borderId="0" applyNumberFormat="0" applyBorder="0" applyAlignment="0" applyProtection="0">
      <alignment vertical="center"/>
    </xf>
    <xf numFmtId="0" fontId="90" fillId="0" borderId="0">
      <alignment horizontal="center" vertical="center" wrapText="1"/>
      <protection locked="0"/>
    </xf>
    <xf numFmtId="0" fontId="77" fillId="0" borderId="0">
      <alignment vertical="center"/>
    </xf>
    <xf numFmtId="0" fontId="98" fillId="17" borderId="0" applyNumberFormat="0" applyBorder="0" applyAlignment="0" applyProtection="0">
      <alignment vertical="center"/>
    </xf>
    <xf numFmtId="0" fontId="8" fillId="0" borderId="0">
      <alignment vertical="center"/>
    </xf>
    <xf numFmtId="0" fontId="12" fillId="10" borderId="0" applyNumberFormat="0" applyBorder="0" applyAlignment="0" applyProtection="0">
      <alignment vertical="center"/>
    </xf>
    <xf numFmtId="41" fontId="1" fillId="0" borderId="0" applyFont="0" applyFill="0" applyBorder="0" applyAlignment="0" applyProtection="0">
      <alignment vertical="center"/>
    </xf>
    <xf numFmtId="0" fontId="12" fillId="19" borderId="0" applyNumberFormat="0" applyBorder="0" applyAlignment="0" applyProtection="0">
      <alignment vertical="center"/>
    </xf>
    <xf numFmtId="0" fontId="8" fillId="0" borderId="0">
      <alignment vertical="center"/>
    </xf>
    <xf numFmtId="0" fontId="68" fillId="37" borderId="0" applyNumberFormat="0" applyBorder="0" applyAlignment="0" applyProtection="0">
      <alignment vertical="center"/>
    </xf>
    <xf numFmtId="0" fontId="0" fillId="0" borderId="0">
      <alignment vertical="center"/>
    </xf>
    <xf numFmtId="0" fontId="102" fillId="36" borderId="0" applyNumberFormat="0" applyBorder="0" applyAlignment="0" applyProtection="0">
      <alignment vertical="center"/>
    </xf>
    <xf numFmtId="0" fontId="8" fillId="0" borderId="0">
      <alignment vertical="center"/>
    </xf>
    <xf numFmtId="43" fontId="0" fillId="0" borderId="0" applyFont="0" applyFill="0" applyBorder="0" applyAlignment="0" applyProtection="0">
      <alignment vertical="center"/>
    </xf>
    <xf numFmtId="0" fontId="75" fillId="14" borderId="0" applyNumberFormat="0" applyBorder="0" applyAlignment="0" applyProtection="0">
      <alignment vertical="center"/>
    </xf>
    <xf numFmtId="0" fontId="79" fillId="25" borderId="0" applyNumberFormat="0" applyBorder="0" applyAlignment="0" applyProtection="0">
      <alignment vertical="center"/>
    </xf>
    <xf numFmtId="0" fontId="71" fillId="14" borderId="0" applyNumberFormat="0" applyBorder="0" applyAlignment="0" applyProtection="0">
      <alignment vertical="center"/>
    </xf>
    <xf numFmtId="186" fontId="73" fillId="0" borderId="17" applyFill="0" applyProtection="0">
      <alignment horizontal="right" vertical="center"/>
    </xf>
    <xf numFmtId="0" fontId="75" fillId="33" borderId="0" applyNumberFormat="0" applyBorder="0" applyAlignment="0" applyProtection="0">
      <alignment vertical="center"/>
    </xf>
    <xf numFmtId="0" fontId="93" fillId="10" borderId="1" applyNumberFormat="0" applyBorder="0" applyAlignment="0" applyProtection="0">
      <alignment vertical="center"/>
    </xf>
    <xf numFmtId="0" fontId="89" fillId="20" borderId="0" applyNumberFormat="0" applyBorder="0" applyAlignment="0" applyProtection="0">
      <alignment vertical="center"/>
    </xf>
    <xf numFmtId="0" fontId="67" fillId="0" borderId="0" applyNumberFormat="0" applyFill="0" applyBorder="0" applyAlignment="0" applyProtection="0">
      <alignment vertical="center"/>
    </xf>
    <xf numFmtId="9" fontId="8" fillId="0" borderId="0" applyFont="0" applyFill="0" applyBorder="0" applyAlignment="0" applyProtection="0">
      <alignment vertical="center"/>
    </xf>
    <xf numFmtId="0" fontId="71" fillId="31" borderId="0" applyNumberFormat="0" applyBorder="0" applyAlignment="0" applyProtection="0">
      <alignment vertical="center"/>
    </xf>
    <xf numFmtId="0" fontId="85" fillId="15" borderId="0" applyNumberFormat="0" applyBorder="0" applyAlignment="0" applyProtection="0">
      <alignment vertical="center"/>
    </xf>
    <xf numFmtId="0" fontId="75" fillId="22" borderId="0" applyNumberFormat="0" applyBorder="0" applyAlignment="0" applyProtection="0">
      <alignment vertical="center"/>
    </xf>
    <xf numFmtId="0" fontId="76" fillId="13" borderId="0" applyNumberFormat="0" applyBorder="0" applyAlignment="0" applyProtection="0">
      <alignment vertical="center"/>
    </xf>
    <xf numFmtId="0" fontId="101" fillId="0" borderId="0" applyNumberFormat="0" applyFill="0" applyBorder="0" applyAlignment="0" applyProtection="0">
      <alignment vertical="center"/>
    </xf>
    <xf numFmtId="0" fontId="80" fillId="0" borderId="0">
      <alignment vertical="center"/>
    </xf>
    <xf numFmtId="0" fontId="8" fillId="0" borderId="0">
      <alignment vertical="center"/>
    </xf>
    <xf numFmtId="0" fontId="1" fillId="11" borderId="15" applyNumberFormat="0" applyFont="0" applyAlignment="0" applyProtection="0">
      <alignment vertical="center"/>
    </xf>
    <xf numFmtId="0" fontId="71" fillId="30" borderId="0" applyNumberFormat="0" applyBorder="0" applyAlignment="0" applyProtection="0">
      <alignment vertical="center"/>
    </xf>
    <xf numFmtId="0" fontId="75" fillId="12" borderId="0" applyNumberFormat="0" applyBorder="0" applyAlignment="0" applyProtection="0">
      <alignment vertical="center"/>
    </xf>
    <xf numFmtId="0" fontId="75" fillId="14" borderId="0" applyNumberFormat="0" applyBorder="0" applyAlignment="0" applyProtection="0">
      <alignment vertical="center"/>
    </xf>
    <xf numFmtId="0" fontId="79" fillId="38" borderId="0" applyNumberFormat="0" applyBorder="0" applyAlignment="0" applyProtection="0">
      <alignment vertical="center"/>
    </xf>
    <xf numFmtId="9" fontId="8" fillId="0" borderId="0" applyFont="0" applyFill="0" applyBorder="0" applyAlignment="0" applyProtection="0">
      <alignment vertical="center"/>
    </xf>
    <xf numFmtId="0" fontId="75" fillId="33" borderId="0" applyNumberFormat="0" applyBorder="0" applyAlignment="0" applyProtection="0">
      <alignment vertical="center"/>
    </xf>
    <xf numFmtId="0" fontId="95"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8" fillId="0" borderId="0">
      <alignment vertical="center"/>
    </xf>
    <xf numFmtId="0" fontId="8" fillId="0" borderId="0">
      <alignment vertical="center"/>
    </xf>
    <xf numFmtId="0" fontId="71" fillId="13" borderId="0" applyNumberFormat="0" applyBorder="0" applyAlignment="0" applyProtection="0">
      <alignment vertical="center"/>
    </xf>
    <xf numFmtId="0" fontId="8" fillId="0" borderId="0">
      <alignment vertical="center"/>
    </xf>
    <xf numFmtId="0" fontId="66" fillId="0" borderId="0" applyNumberFormat="0" applyFill="0" applyBorder="0" applyAlignment="0" applyProtection="0">
      <alignment vertical="center"/>
    </xf>
    <xf numFmtId="0" fontId="75" fillId="12" borderId="0" applyNumberFormat="0" applyBorder="0" applyAlignment="0" applyProtection="0">
      <alignment vertical="center"/>
    </xf>
    <xf numFmtId="0" fontId="99" fillId="0" borderId="0" applyNumberFormat="0" applyFill="0" applyBorder="0" applyAlignment="0" applyProtection="0">
      <alignment vertical="center"/>
    </xf>
    <xf numFmtId="0" fontId="88" fillId="0" borderId="20" applyNumberFormat="0" applyFill="0" applyAlignment="0" applyProtection="0">
      <alignment vertical="center"/>
    </xf>
    <xf numFmtId="9" fontId="8" fillId="0" borderId="0" applyFont="0" applyFill="0" applyBorder="0" applyAlignment="0" applyProtection="0">
      <alignment vertical="center"/>
    </xf>
    <xf numFmtId="0" fontId="104" fillId="0" borderId="24" applyNumberFormat="0" applyFill="0" applyAlignment="0" applyProtection="0">
      <alignment vertical="center"/>
    </xf>
    <xf numFmtId="0" fontId="71" fillId="13" borderId="0" applyNumberFormat="0" applyBorder="0" applyAlignment="0" applyProtection="0">
      <alignment vertical="center"/>
    </xf>
    <xf numFmtId="0" fontId="80" fillId="0" borderId="0">
      <alignment vertical="center"/>
    </xf>
    <xf numFmtId="0" fontId="97" fillId="13" borderId="0" applyNumberFormat="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105" fillId="0" borderId="24" applyNumberFormat="0" applyFill="0" applyAlignment="0" applyProtection="0">
      <alignment vertical="center"/>
    </xf>
    <xf numFmtId="0" fontId="75" fillId="14" borderId="0" applyNumberFormat="0" applyBorder="0" applyAlignment="0" applyProtection="0">
      <alignment vertical="center"/>
    </xf>
    <xf numFmtId="0" fontId="79" fillId="28" borderId="0" applyNumberFormat="0" applyBorder="0" applyAlignment="0" applyProtection="0">
      <alignment vertical="center"/>
    </xf>
    <xf numFmtId="0" fontId="75" fillId="22" borderId="0" applyNumberFormat="0" applyBorder="0" applyAlignment="0" applyProtection="0">
      <alignment vertical="center"/>
    </xf>
    <xf numFmtId="9" fontId="8" fillId="0" borderId="0" applyFont="0" applyFill="0" applyBorder="0" applyAlignment="0" applyProtection="0">
      <alignment vertical="center"/>
    </xf>
    <xf numFmtId="0" fontId="100" fillId="0" borderId="25" applyNumberFormat="0" applyFill="0" applyAlignment="0" applyProtection="0">
      <alignment vertical="center"/>
    </xf>
    <xf numFmtId="0" fontId="75" fillId="14" borderId="0" applyNumberFormat="0" applyBorder="0" applyAlignment="0" applyProtection="0">
      <alignment vertical="center"/>
    </xf>
    <xf numFmtId="0" fontId="79" fillId="16" borderId="0" applyNumberFormat="0" applyBorder="0" applyAlignment="0" applyProtection="0">
      <alignment vertical="center"/>
    </xf>
    <xf numFmtId="0" fontId="106" fillId="39" borderId="26" applyNumberFormat="0" applyAlignment="0" applyProtection="0">
      <alignment vertical="center"/>
    </xf>
    <xf numFmtId="0" fontId="107" fillId="39" borderId="19" applyNumberFormat="0" applyAlignment="0" applyProtection="0">
      <alignment vertical="center"/>
    </xf>
    <xf numFmtId="0" fontId="0" fillId="12" borderId="0" applyNumberFormat="0" applyBorder="0" applyAlignment="0" applyProtection="0">
      <alignment vertical="center"/>
    </xf>
    <xf numFmtId="0" fontId="70" fillId="7" borderId="12" applyNumberFormat="0" applyAlignment="0" applyProtection="0">
      <alignment vertical="center"/>
    </xf>
    <xf numFmtId="0" fontId="0" fillId="0" borderId="0">
      <alignment vertical="center"/>
    </xf>
    <xf numFmtId="0" fontId="0" fillId="0" borderId="0">
      <alignment vertical="center"/>
    </xf>
    <xf numFmtId="0" fontId="68" fillId="42" borderId="0" applyNumberFormat="0" applyBorder="0" applyAlignment="0" applyProtection="0">
      <alignment vertical="center"/>
    </xf>
    <xf numFmtId="0" fontId="91" fillId="0" borderId="0" applyNumberFormat="0" applyFill="0" applyBorder="0" applyAlignment="0" applyProtection="0">
      <alignment vertical="center"/>
    </xf>
    <xf numFmtId="0" fontId="79" fillId="40" borderId="0" applyNumberFormat="0" applyBorder="0" applyAlignment="0" applyProtection="0">
      <alignment vertical="center"/>
    </xf>
    <xf numFmtId="0" fontId="8" fillId="0" borderId="0">
      <alignment vertical="center"/>
    </xf>
    <xf numFmtId="0" fontId="96" fillId="0" borderId="22">
      <alignment horizontal="center" vertical="center"/>
    </xf>
    <xf numFmtId="0" fontId="103" fillId="0" borderId="23" applyNumberFormat="0" applyFill="0" applyAlignment="0" applyProtection="0">
      <alignment vertical="center"/>
    </xf>
    <xf numFmtId="0" fontId="97" fillId="34" borderId="0" applyNumberFormat="0" applyBorder="0" applyAlignment="0" applyProtection="0">
      <alignment vertical="center"/>
    </xf>
    <xf numFmtId="0" fontId="71" fillId="31" borderId="0" applyNumberFormat="0" applyBorder="0" applyAlignment="0" applyProtection="0">
      <alignment vertical="center"/>
    </xf>
    <xf numFmtId="0" fontId="108" fillId="0" borderId="27" applyNumberFormat="0" applyFill="0" applyAlignment="0" applyProtection="0">
      <alignment vertical="center"/>
    </xf>
    <xf numFmtId="0" fontId="69" fillId="6" borderId="0" applyNumberFormat="0" applyBorder="0" applyAlignment="0" applyProtection="0">
      <alignment vertical="center"/>
    </xf>
    <xf numFmtId="0" fontId="84" fillId="19" borderId="18" applyNumberFormat="0" applyAlignment="0" applyProtection="0">
      <alignment vertical="center"/>
    </xf>
    <xf numFmtId="0" fontId="0" fillId="15" borderId="0" applyNumberFormat="0" applyBorder="0" applyAlignment="0" applyProtection="0">
      <alignment vertical="center"/>
    </xf>
    <xf numFmtId="0" fontId="98" fillId="17" borderId="0" applyNumberFormat="0" applyBorder="0" applyAlignment="0" applyProtection="0">
      <alignment vertical="center"/>
    </xf>
    <xf numFmtId="0" fontId="86" fillId="26" borderId="0" applyNumberFormat="0" applyBorder="0" applyAlignment="0" applyProtection="0">
      <alignment vertical="center"/>
    </xf>
    <xf numFmtId="0" fontId="0" fillId="0" borderId="0">
      <alignment vertical="center"/>
    </xf>
    <xf numFmtId="0" fontId="0" fillId="0" borderId="0">
      <alignment vertical="center"/>
    </xf>
    <xf numFmtId="0" fontId="74" fillId="0" borderId="14" applyNumberFormat="0" applyFill="0" applyAlignment="0" applyProtection="0">
      <alignment vertical="center"/>
    </xf>
    <xf numFmtId="0" fontId="68" fillId="32" borderId="0" applyNumberFormat="0" applyBorder="0" applyAlignment="0" applyProtection="0">
      <alignment vertical="center"/>
    </xf>
    <xf numFmtId="0" fontId="91" fillId="0" borderId="0" applyNumberFormat="0" applyFill="0" applyBorder="0" applyAlignment="0" applyProtection="0">
      <alignment vertical="center"/>
    </xf>
    <xf numFmtId="43" fontId="0" fillId="0" borderId="0" applyFont="0" applyFill="0" applyBorder="0" applyAlignment="0" applyProtection="0">
      <alignment vertical="center"/>
    </xf>
    <xf numFmtId="0" fontId="79" fillId="44" borderId="0" applyNumberFormat="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74" fillId="0" borderId="14" applyNumberFormat="0" applyFill="0" applyAlignment="0" applyProtection="0">
      <alignment vertical="center"/>
    </xf>
    <xf numFmtId="0" fontId="73" fillId="0" borderId="9" applyNumberFormat="0" applyFill="0" applyProtection="0">
      <alignment horizontal="right" vertical="center"/>
    </xf>
    <xf numFmtId="0" fontId="68" fillId="46" borderId="0" applyNumberFormat="0" applyBorder="0" applyAlignment="0" applyProtection="0">
      <alignment vertical="center"/>
    </xf>
    <xf numFmtId="0" fontId="92" fillId="0" borderId="0" applyNumberFormat="0" applyFill="0" applyBorder="0" applyAlignment="0" applyProtection="0">
      <alignment vertical="center"/>
    </xf>
    <xf numFmtId="0" fontId="12" fillId="10" borderId="0" applyNumberFormat="0" applyBorder="0" applyAlignment="0" applyProtection="0">
      <alignment vertical="center"/>
    </xf>
    <xf numFmtId="0" fontId="78" fillId="0" borderId="16" applyNumberFormat="0" applyFill="0" applyAlignment="0" applyProtection="0">
      <alignment vertical="center"/>
    </xf>
    <xf numFmtId="0" fontId="68" fillId="48" borderId="0" applyNumberFormat="0" applyBorder="0" applyAlignment="0" applyProtection="0">
      <alignment vertical="center"/>
    </xf>
    <xf numFmtId="0" fontId="0" fillId="0" borderId="0">
      <alignment vertical="center"/>
    </xf>
    <xf numFmtId="0" fontId="0" fillId="0" borderId="0">
      <alignment vertical="center"/>
    </xf>
    <xf numFmtId="0" fontId="74" fillId="0" borderId="14" applyNumberFormat="0" applyFill="0" applyAlignment="0" applyProtection="0">
      <alignment vertical="center"/>
    </xf>
    <xf numFmtId="0" fontId="68" fillId="41" borderId="0" applyNumberFormat="0" applyBorder="0" applyAlignment="0" applyProtection="0">
      <alignment vertical="center"/>
    </xf>
    <xf numFmtId="0" fontId="68" fillId="8" borderId="0" applyNumberFormat="0" applyBorder="0" applyAlignment="0" applyProtection="0">
      <alignment vertical="center"/>
    </xf>
    <xf numFmtId="0" fontId="97" fillId="34" borderId="0" applyNumberFormat="0" applyBorder="0" applyAlignment="0" applyProtection="0">
      <alignment vertical="center"/>
    </xf>
    <xf numFmtId="0" fontId="12" fillId="19" borderId="0" applyNumberFormat="0" applyBorder="0" applyAlignment="0" applyProtection="0">
      <alignment vertical="center"/>
    </xf>
    <xf numFmtId="0" fontId="94" fillId="33" borderId="21" applyNumberFormat="0" applyAlignment="0" applyProtection="0">
      <alignment vertical="center"/>
    </xf>
    <xf numFmtId="0" fontId="79" fillId="43" borderId="0" applyNumberFormat="0" applyBorder="0" applyAlignment="0" applyProtection="0">
      <alignment vertical="center"/>
    </xf>
    <xf numFmtId="0" fontId="12" fillId="19" borderId="0" applyNumberFormat="0" applyBorder="0" applyAlignment="0" applyProtection="0">
      <alignment vertical="center"/>
    </xf>
    <xf numFmtId="0" fontId="85" fillId="15" borderId="0" applyNumberFormat="0" applyBorder="0" applyAlignment="0" applyProtection="0">
      <alignment vertical="center"/>
    </xf>
    <xf numFmtId="0" fontId="8" fillId="0" borderId="0" applyNumberFormat="0" applyFont="0" applyFill="0" applyBorder="0" applyAlignment="0" applyProtection="0">
      <alignment horizontal="left" vertical="center"/>
    </xf>
    <xf numFmtId="0" fontId="79" fillId="45" borderId="0" applyNumberFormat="0" applyBorder="0" applyAlignment="0" applyProtection="0">
      <alignment vertical="center"/>
    </xf>
    <xf numFmtId="0" fontId="0" fillId="0" borderId="0">
      <alignment vertical="center"/>
    </xf>
    <xf numFmtId="0" fontId="0" fillId="0" borderId="0">
      <alignment vertical="center"/>
    </xf>
    <xf numFmtId="0" fontId="74" fillId="0" borderId="14" applyNumberFormat="0" applyFill="0" applyAlignment="0" applyProtection="0">
      <alignment vertical="center"/>
    </xf>
    <xf numFmtId="0" fontId="68" fillId="47" borderId="0" applyNumberFormat="0" applyBorder="0" applyAlignment="0" applyProtection="0">
      <alignment vertical="center"/>
    </xf>
    <xf numFmtId="0" fontId="68" fillId="49" borderId="0" applyNumberFormat="0" applyBorder="0" applyAlignment="0" applyProtection="0">
      <alignment vertical="center"/>
    </xf>
    <xf numFmtId="0" fontId="79" fillId="23" borderId="0" applyNumberFormat="0" applyBorder="0" applyAlignment="0" applyProtection="0">
      <alignment vertical="center"/>
    </xf>
    <xf numFmtId="0" fontId="8" fillId="0" borderId="0">
      <alignment vertical="center"/>
    </xf>
    <xf numFmtId="0" fontId="71" fillId="19" borderId="0" applyNumberFormat="0" applyBorder="0" applyAlignment="0" applyProtection="0">
      <alignment vertical="center"/>
    </xf>
    <xf numFmtId="0" fontId="109" fillId="19" borderId="28" applyNumberFormat="0" applyAlignment="0" applyProtection="0">
      <alignment vertical="center"/>
    </xf>
    <xf numFmtId="0" fontId="6" fillId="0" borderId="0">
      <alignment vertical="center"/>
    </xf>
    <xf numFmtId="0" fontId="68" fillId="29" borderId="0" applyNumberFormat="0" applyBorder="0" applyAlignment="0" applyProtection="0">
      <alignment vertical="center"/>
    </xf>
    <xf numFmtId="0" fontId="75" fillId="14" borderId="0" applyNumberFormat="0" applyBorder="0" applyAlignment="0" applyProtection="0">
      <alignment vertical="center"/>
    </xf>
    <xf numFmtId="0" fontId="88" fillId="0" borderId="20" applyNumberFormat="0" applyFill="0" applyAlignment="0" applyProtection="0">
      <alignment vertical="center"/>
    </xf>
    <xf numFmtId="0" fontId="79" fillId="54" borderId="0" applyNumberFormat="0" applyBorder="0" applyAlignment="0" applyProtection="0">
      <alignment vertical="center"/>
    </xf>
    <xf numFmtId="0" fontId="79" fillId="55" borderId="0" applyNumberFormat="0" applyBorder="0" applyAlignment="0" applyProtection="0">
      <alignment vertical="center"/>
    </xf>
    <xf numFmtId="0" fontId="82" fillId="0" borderId="0">
      <alignment vertical="center"/>
    </xf>
    <xf numFmtId="0" fontId="68" fillId="56" borderId="0" applyNumberFormat="0" applyBorder="0" applyAlignment="0" applyProtection="0">
      <alignment vertical="center"/>
    </xf>
    <xf numFmtId="0" fontId="75" fillId="14" borderId="0" applyNumberFormat="0" applyBorder="0" applyAlignment="0" applyProtection="0">
      <alignment vertical="center"/>
    </xf>
    <xf numFmtId="0" fontId="88" fillId="0" borderId="20" applyNumberFormat="0" applyFill="0" applyAlignment="0" applyProtection="0">
      <alignment vertical="center"/>
    </xf>
    <xf numFmtId="0" fontId="79" fillId="58" borderId="0" applyNumberFormat="0" applyBorder="0" applyAlignment="0" applyProtection="0">
      <alignment vertical="center"/>
    </xf>
    <xf numFmtId="0" fontId="77" fillId="0" borderId="0">
      <alignment vertical="center"/>
    </xf>
    <xf numFmtId="0" fontId="12" fillId="10" borderId="0" applyNumberFormat="0" applyBorder="0" applyAlignment="0" applyProtection="0">
      <alignment vertical="center"/>
    </xf>
    <xf numFmtId="0" fontId="8" fillId="0" borderId="0">
      <alignment vertical="center"/>
    </xf>
    <xf numFmtId="0" fontId="98" fillId="17" borderId="0" applyNumberFormat="0" applyBorder="0" applyAlignment="0" applyProtection="0">
      <alignment vertical="center"/>
    </xf>
    <xf numFmtId="0" fontId="80" fillId="0" borderId="0">
      <alignment vertical="center"/>
    </xf>
    <xf numFmtId="0" fontId="82" fillId="0" borderId="0">
      <alignment vertical="center"/>
    </xf>
    <xf numFmtId="0" fontId="82" fillId="0" borderId="0">
      <alignment vertical="center"/>
    </xf>
    <xf numFmtId="0" fontId="80" fillId="0" borderId="0">
      <alignment vertical="center"/>
    </xf>
    <xf numFmtId="0" fontId="77" fillId="0" borderId="0">
      <alignment vertical="center"/>
    </xf>
    <xf numFmtId="9" fontId="8" fillId="0" borderId="0" applyFont="0" applyFill="0" applyBorder="0" applyAlignment="0" applyProtection="0">
      <alignment vertical="center"/>
    </xf>
    <xf numFmtId="0" fontId="12" fillId="10" borderId="0" applyNumberFormat="0" applyBorder="0" applyAlignment="0" applyProtection="0">
      <alignment vertical="center"/>
    </xf>
    <xf numFmtId="9" fontId="8" fillId="0" borderId="0" applyFont="0" applyFill="0" applyBorder="0" applyAlignment="0" applyProtection="0">
      <alignment vertical="center"/>
    </xf>
    <xf numFmtId="0" fontId="77" fillId="0" borderId="0">
      <alignment vertical="center"/>
    </xf>
    <xf numFmtId="9" fontId="8" fillId="0" borderId="0" applyFont="0" applyFill="0" applyBorder="0" applyAlignment="0" applyProtection="0">
      <alignment vertical="center"/>
    </xf>
    <xf numFmtId="0" fontId="8" fillId="0" borderId="0">
      <alignment vertical="center"/>
    </xf>
    <xf numFmtId="0" fontId="77" fillId="0" borderId="0">
      <alignment vertical="center"/>
    </xf>
    <xf numFmtId="9" fontId="8" fillId="0" borderId="0" applyFont="0" applyFill="0" applyBorder="0" applyAlignment="0" applyProtection="0">
      <alignment vertical="center"/>
    </xf>
    <xf numFmtId="49" fontId="8" fillId="0" borderId="0" applyFont="0" applyFill="0" applyBorder="0" applyAlignment="0" applyProtection="0">
      <alignment vertical="center"/>
    </xf>
    <xf numFmtId="0" fontId="83" fillId="0" borderId="0" applyNumberFormat="0" applyFill="0" applyBorder="0" applyAlignment="0" applyProtection="0">
      <alignment vertical="top"/>
      <protection locked="0"/>
    </xf>
    <xf numFmtId="0" fontId="80" fillId="0" borderId="0">
      <alignment vertical="center"/>
    </xf>
    <xf numFmtId="0" fontId="0" fillId="0" borderId="0">
      <alignment vertical="center"/>
    </xf>
    <xf numFmtId="0" fontId="77" fillId="0" borderId="0">
      <alignment vertical="center"/>
    </xf>
    <xf numFmtId="0" fontId="12" fillId="10" borderId="0" applyNumberFormat="0" applyBorder="0" applyAlignment="0" applyProtection="0">
      <alignment vertical="center"/>
    </xf>
    <xf numFmtId="0" fontId="8" fillId="0" borderId="0">
      <alignment vertical="center"/>
    </xf>
    <xf numFmtId="0" fontId="98" fillId="17" borderId="0" applyNumberFormat="0" applyBorder="0" applyAlignment="0" applyProtection="0">
      <alignment vertical="center"/>
    </xf>
    <xf numFmtId="0" fontId="77" fillId="0" borderId="0">
      <alignment vertical="center"/>
    </xf>
    <xf numFmtId="0" fontId="111" fillId="13" borderId="0" applyNumberFormat="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77" fillId="0" borderId="0">
      <alignment vertical="center"/>
    </xf>
    <xf numFmtId="49" fontId="8" fillId="0" borderId="0" applyFont="0" applyFill="0" applyBorder="0" applyAlignment="0" applyProtection="0">
      <alignment vertical="center"/>
    </xf>
    <xf numFmtId="0" fontId="75" fillId="22" borderId="0" applyNumberFormat="0" applyBorder="0" applyAlignment="0" applyProtection="0">
      <alignment vertical="center"/>
    </xf>
    <xf numFmtId="0" fontId="83" fillId="0" borderId="0" applyNumberFormat="0" applyFill="0" applyBorder="0" applyAlignment="0" applyProtection="0">
      <alignment vertical="top"/>
      <protection locked="0"/>
    </xf>
    <xf numFmtId="0" fontId="8" fillId="0" borderId="0">
      <alignment vertical="center"/>
    </xf>
    <xf numFmtId="0" fontId="77" fillId="0" borderId="0">
      <alignment vertical="center"/>
    </xf>
    <xf numFmtId="0" fontId="75" fillId="12" borderId="0" applyNumberFormat="0" applyBorder="0" applyAlignment="0" applyProtection="0">
      <alignment vertical="center"/>
    </xf>
    <xf numFmtId="0" fontId="8" fillId="0" borderId="0">
      <alignment vertical="center"/>
    </xf>
    <xf numFmtId="0" fontId="77" fillId="0" borderId="0">
      <alignment vertical="center"/>
    </xf>
    <xf numFmtId="0" fontId="77" fillId="0" borderId="0">
      <alignment vertical="center"/>
    </xf>
    <xf numFmtId="9" fontId="8" fillId="0" borderId="0" applyFont="0" applyFill="0" applyBorder="0" applyAlignment="0" applyProtection="0">
      <alignment vertical="center"/>
    </xf>
    <xf numFmtId="10" fontId="8" fillId="0" borderId="0" applyFont="0" applyFill="0" applyBorder="0" applyAlignment="0" applyProtection="0">
      <alignment vertical="center"/>
    </xf>
    <xf numFmtId="0" fontId="112" fillId="0" borderId="29" applyNumberFormat="0" applyFill="0" applyAlignment="0" applyProtection="0">
      <alignment vertical="center"/>
    </xf>
    <xf numFmtId="0" fontId="77" fillId="0" borderId="0">
      <alignment vertical="center"/>
    </xf>
    <xf numFmtId="0" fontId="77" fillId="0" borderId="0">
      <alignment vertical="center"/>
    </xf>
    <xf numFmtId="0" fontId="77" fillId="0" borderId="0">
      <alignment vertical="center"/>
    </xf>
    <xf numFmtId="0" fontId="75" fillId="22" borderId="0" applyNumberFormat="0" applyBorder="0" applyAlignment="0" applyProtection="0">
      <alignment vertical="center"/>
    </xf>
    <xf numFmtId="0" fontId="83" fillId="0" borderId="0" applyNumberFormat="0" applyFill="0" applyBorder="0" applyAlignment="0" applyProtection="0">
      <alignment vertical="top"/>
      <protection locked="0"/>
    </xf>
    <xf numFmtId="0" fontId="77" fillId="0" borderId="0">
      <alignment vertical="center"/>
    </xf>
    <xf numFmtId="0" fontId="73" fillId="0" borderId="0">
      <alignment vertical="center"/>
    </xf>
    <xf numFmtId="0" fontId="75" fillId="18" borderId="0" applyNumberFormat="0" applyBorder="0" applyAlignment="0" applyProtection="0">
      <alignment vertical="center"/>
    </xf>
    <xf numFmtId="0" fontId="80" fillId="0" borderId="0">
      <alignment vertical="center"/>
    </xf>
    <xf numFmtId="0" fontId="110" fillId="0" borderId="0" applyNumberFormat="0" applyFill="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8" fillId="0" borderId="0">
      <alignment vertical="center"/>
    </xf>
    <xf numFmtId="0" fontId="74" fillId="0" borderId="14" applyNumberFormat="0" applyFill="0" applyAlignment="0" applyProtection="0">
      <alignment vertical="center"/>
    </xf>
    <xf numFmtId="0" fontId="12" fillId="53" borderId="0" applyNumberFormat="0" applyBorder="0" applyAlignment="0" applyProtection="0">
      <alignment vertical="center"/>
    </xf>
    <xf numFmtId="0" fontId="0" fillId="53" borderId="0" applyNumberFormat="0" applyBorder="0" applyAlignment="0" applyProtection="0">
      <alignment vertical="center"/>
    </xf>
    <xf numFmtId="0" fontId="71" fillId="5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1" fillId="21" borderId="0" applyNumberFormat="0" applyBorder="0" applyAlignment="0" applyProtection="0">
      <alignment vertical="center"/>
    </xf>
    <xf numFmtId="0" fontId="0" fillId="10" borderId="0" applyNumberFormat="0" applyBorder="0" applyAlignment="0" applyProtection="0">
      <alignment vertical="center"/>
    </xf>
    <xf numFmtId="0" fontId="8" fillId="0" borderId="0">
      <alignment vertical="center"/>
    </xf>
    <xf numFmtId="0" fontId="98" fillId="17" borderId="0" applyNumberFormat="0" applyBorder="0" applyAlignment="0" applyProtection="0">
      <alignment vertical="center"/>
    </xf>
    <xf numFmtId="0" fontId="0" fillId="10" borderId="0" applyNumberFormat="0" applyBorder="0" applyAlignment="0" applyProtection="0">
      <alignment vertical="center"/>
    </xf>
    <xf numFmtId="188" fontId="8" fillId="0" borderId="0" applyFont="0" applyFill="0" applyBorder="0" applyAlignment="0" applyProtection="0">
      <alignment vertical="center"/>
    </xf>
    <xf numFmtId="0" fontId="0" fillId="20" borderId="0" applyNumberFormat="0" applyBorder="0" applyAlignment="0" applyProtection="0">
      <alignment vertical="center"/>
    </xf>
    <xf numFmtId="0" fontId="8" fillId="0" borderId="0">
      <alignment vertical="center"/>
    </xf>
    <xf numFmtId="0" fontId="0" fillId="20" borderId="0" applyNumberFormat="0" applyBorder="0" applyAlignment="0" applyProtection="0">
      <alignment vertical="center"/>
    </xf>
    <xf numFmtId="0" fontId="8" fillId="0" borderId="0">
      <alignment vertical="center"/>
    </xf>
    <xf numFmtId="0" fontId="75" fillId="21" borderId="0" applyNumberFormat="0" applyBorder="0" applyAlignment="0" applyProtection="0">
      <alignment vertical="center"/>
    </xf>
    <xf numFmtId="0" fontId="0" fillId="34" borderId="0" applyNumberFormat="0" applyBorder="0" applyAlignment="0" applyProtection="0">
      <alignment vertical="center"/>
    </xf>
    <xf numFmtId="0" fontId="8" fillId="0" borderId="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12" fillId="10"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95" fillId="0" borderId="0" applyNumberFormat="0" applyFill="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8" fillId="0" borderId="0">
      <alignment vertical="center"/>
    </xf>
    <xf numFmtId="0" fontId="0" fillId="12" borderId="0" applyNumberFormat="0" applyBorder="0" applyAlignment="0" applyProtection="0">
      <alignment vertical="center"/>
    </xf>
    <xf numFmtId="0" fontId="113" fillId="0" borderId="1">
      <alignment horizontal="left" vertical="center"/>
    </xf>
    <xf numFmtId="0" fontId="75" fillId="22" borderId="0" applyNumberFormat="0" applyBorder="0" applyAlignment="0" applyProtection="0">
      <alignment vertical="center"/>
    </xf>
    <xf numFmtId="0" fontId="8" fillId="0" borderId="0">
      <alignment vertical="center"/>
    </xf>
    <xf numFmtId="0" fontId="0" fillId="13" borderId="0" applyNumberFormat="0" applyBorder="0" applyAlignment="0" applyProtection="0">
      <alignment vertical="center"/>
    </xf>
    <xf numFmtId="0" fontId="8" fillId="0" borderId="0">
      <alignment vertical="center"/>
    </xf>
    <xf numFmtId="0" fontId="0" fillId="13" borderId="0" applyNumberFormat="0" applyBorder="0" applyAlignment="0" applyProtection="0">
      <alignment vertical="center"/>
    </xf>
    <xf numFmtId="0" fontId="6" fillId="0" borderId="0">
      <alignment vertical="center"/>
    </xf>
    <xf numFmtId="0" fontId="0" fillId="30" borderId="0" applyNumberFormat="0" applyBorder="0" applyAlignment="0" applyProtection="0">
      <alignment vertical="center"/>
    </xf>
    <xf numFmtId="0" fontId="6" fillId="0" borderId="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50" borderId="0" applyNumberFormat="0" applyBorder="0" applyAlignment="0" applyProtection="0">
      <alignment vertical="center"/>
    </xf>
    <xf numFmtId="0" fontId="0" fillId="12" borderId="0" applyNumberFormat="0" applyBorder="0" applyAlignment="0" applyProtection="0">
      <alignment vertical="center"/>
    </xf>
    <xf numFmtId="0" fontId="91" fillId="0" borderId="0" applyNumberFormat="0" applyFill="0" applyBorder="0" applyAlignment="0" applyProtection="0">
      <alignment vertical="center"/>
    </xf>
    <xf numFmtId="43" fontId="0" fillId="0" borderId="0" applyFont="0" applyFill="0" applyBorder="0" applyAlignment="0" applyProtection="0">
      <alignment vertical="center"/>
    </xf>
    <xf numFmtId="0" fontId="0" fillId="34" borderId="0" applyNumberFormat="0" applyBorder="0" applyAlignment="0" applyProtection="0">
      <alignment vertical="center"/>
    </xf>
    <xf numFmtId="0" fontId="12" fillId="10" borderId="0" applyNumberFormat="0" applyBorder="0" applyAlignment="0" applyProtection="0">
      <alignment vertical="center"/>
    </xf>
    <xf numFmtId="0" fontId="8" fillId="0" borderId="0">
      <alignment vertical="center"/>
    </xf>
    <xf numFmtId="0" fontId="109" fillId="19" borderId="28" applyNumberFormat="0" applyAlignment="0" applyProtection="0">
      <alignment vertical="center"/>
    </xf>
    <xf numFmtId="0" fontId="0" fillId="19" borderId="0" applyNumberFormat="0" applyBorder="0" applyAlignment="0" applyProtection="0">
      <alignment vertical="center"/>
    </xf>
    <xf numFmtId="0" fontId="89" fillId="15" borderId="0" applyNumberFormat="0" applyBorder="0" applyAlignment="0" applyProtection="0">
      <alignment vertical="center"/>
    </xf>
    <xf numFmtId="0" fontId="0" fillId="19" borderId="0" applyNumberFormat="0" applyBorder="0" applyAlignment="0" applyProtection="0">
      <alignment vertical="center"/>
    </xf>
    <xf numFmtId="0" fontId="71" fillId="51" borderId="0" applyNumberFormat="0" applyBorder="0" applyAlignment="0" applyProtection="0">
      <alignment vertical="center"/>
    </xf>
    <xf numFmtId="0" fontId="109" fillId="19" borderId="28" applyNumberFormat="0" applyAlignment="0" applyProtection="0">
      <alignment vertical="center"/>
    </xf>
    <xf numFmtId="0" fontId="0" fillId="12" borderId="0" applyNumberFormat="0" applyBorder="0" applyAlignment="0" applyProtection="0">
      <alignment vertical="center"/>
    </xf>
    <xf numFmtId="0" fontId="89" fillId="15" borderId="0" applyNumberFormat="0" applyBorder="0" applyAlignment="0" applyProtection="0">
      <alignment vertical="center"/>
    </xf>
    <xf numFmtId="9" fontId="8" fillId="0" borderId="0" applyFont="0" applyFill="0" applyBorder="0" applyAlignment="0" applyProtection="0">
      <alignment vertical="center"/>
    </xf>
    <xf numFmtId="0" fontId="98" fillId="17" borderId="0" applyNumberFormat="0" applyBorder="0" applyAlignment="0" applyProtection="0">
      <alignment vertical="center"/>
    </xf>
    <xf numFmtId="0" fontId="112" fillId="0" borderId="29" applyNumberFormat="0" applyFill="0" applyAlignment="0" applyProtection="0">
      <alignment vertical="center"/>
    </xf>
    <xf numFmtId="0" fontId="0" fillId="20" borderId="0" applyNumberFormat="0" applyBorder="0" applyAlignment="0" applyProtection="0">
      <alignment vertical="center"/>
    </xf>
    <xf numFmtId="0" fontId="89" fillId="15" borderId="0" applyNumberFormat="0" applyBorder="0" applyAlignment="0" applyProtection="0">
      <alignment vertical="center"/>
    </xf>
    <xf numFmtId="0" fontId="0" fillId="20" borderId="0" applyNumberFormat="0" applyBorder="0" applyAlignment="0" applyProtection="0">
      <alignment vertical="center"/>
    </xf>
    <xf numFmtId="9" fontId="8" fillId="0" borderId="0" applyFont="0" applyFill="0" applyBorder="0" applyAlignment="0" applyProtection="0">
      <alignment vertical="center"/>
    </xf>
    <xf numFmtId="0" fontId="98" fillId="17" borderId="0" applyNumberFormat="0" applyBorder="0" applyAlignment="0" applyProtection="0">
      <alignment vertical="center"/>
    </xf>
    <xf numFmtId="0" fontId="75" fillId="59" borderId="0" applyNumberFormat="0" applyBorder="0" applyAlignment="0" applyProtection="0">
      <alignment vertical="center"/>
    </xf>
    <xf numFmtId="0" fontId="0" fillId="9" borderId="0" applyNumberFormat="0" applyBorder="0" applyAlignment="0" applyProtection="0">
      <alignment vertical="center"/>
    </xf>
    <xf numFmtId="0" fontId="89" fillId="15" borderId="0" applyNumberFormat="0" applyBorder="0" applyAlignment="0" applyProtection="0">
      <alignment vertical="center"/>
    </xf>
    <xf numFmtId="0" fontId="75" fillId="14" borderId="0" applyNumberFormat="0" applyBorder="0" applyAlignment="0" applyProtection="0">
      <alignment vertical="center"/>
    </xf>
    <xf numFmtId="0" fontId="84" fillId="19" borderId="18" applyNumberFormat="0" applyAlignment="0" applyProtection="0">
      <alignment vertical="center"/>
    </xf>
    <xf numFmtId="0" fontId="71" fillId="17" borderId="0" applyNumberFormat="0" applyBorder="0" applyAlignment="0" applyProtection="0">
      <alignment vertical="center"/>
    </xf>
    <xf numFmtId="0" fontId="71" fillId="17" borderId="0" applyNumberFormat="0" applyBorder="0" applyAlignment="0" applyProtection="0">
      <alignment vertical="center"/>
    </xf>
    <xf numFmtId="0" fontId="71" fillId="17" borderId="0" applyNumberFormat="0" applyBorder="0" applyAlignment="0" applyProtection="0">
      <alignment vertical="center"/>
    </xf>
    <xf numFmtId="0" fontId="91" fillId="0" borderId="30" applyNumberFormat="0" applyFill="0" applyAlignment="0" applyProtection="0">
      <alignment vertical="center"/>
    </xf>
    <xf numFmtId="0" fontId="89" fillId="15" borderId="0" applyNumberFormat="0" applyBorder="0" applyAlignment="0" applyProtection="0">
      <alignment vertical="center"/>
    </xf>
    <xf numFmtId="0" fontId="73" fillId="0" borderId="9" applyNumberFormat="0" applyFill="0" applyProtection="0">
      <alignment horizontal="left" vertical="center"/>
    </xf>
    <xf numFmtId="0" fontId="71" fillId="17" borderId="0" applyNumberFormat="0" applyBorder="0" applyAlignment="0" applyProtection="0">
      <alignment vertical="center"/>
    </xf>
    <xf numFmtId="9" fontId="8" fillId="0" borderId="0" applyFont="0" applyFill="0" applyBorder="0" applyAlignment="0" applyProtection="0">
      <alignment vertical="center"/>
    </xf>
    <xf numFmtId="0" fontId="71" fillId="52" borderId="0" applyNumberFormat="0" applyBorder="0" applyAlignment="0" applyProtection="0">
      <alignment vertical="center"/>
    </xf>
    <xf numFmtId="0" fontId="71" fillId="52" borderId="0" applyNumberFormat="0" applyBorder="0" applyAlignment="0" applyProtection="0">
      <alignment vertical="center"/>
    </xf>
    <xf numFmtId="187" fontId="0" fillId="0" borderId="0" applyFont="0" applyFill="0" applyBorder="0" applyAlignment="0" applyProtection="0">
      <alignment vertical="center"/>
    </xf>
    <xf numFmtId="0" fontId="75" fillId="14" borderId="0" applyNumberFormat="0" applyBorder="0" applyAlignment="0" applyProtection="0">
      <alignment vertical="center"/>
    </xf>
    <xf numFmtId="0" fontId="8" fillId="0" borderId="0">
      <alignment vertical="center"/>
    </xf>
    <xf numFmtId="0" fontId="84" fillId="19" borderId="18" applyNumberFormat="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0" fillId="0" borderId="0">
      <alignment vertical="center"/>
    </xf>
    <xf numFmtId="0" fontId="75" fillId="21" borderId="0" applyNumberFormat="0" applyBorder="0" applyAlignment="0" applyProtection="0">
      <alignment vertical="center"/>
    </xf>
    <xf numFmtId="0" fontId="71" fillId="30" borderId="0" applyNumberFormat="0" applyBorder="0" applyAlignment="0" applyProtection="0">
      <alignment vertical="center"/>
    </xf>
    <xf numFmtId="0" fontId="0" fillId="10" borderId="13" applyNumberFormat="0" applyFont="0" applyAlignment="0" applyProtection="0">
      <alignment vertical="center"/>
    </xf>
    <xf numFmtId="0" fontId="0" fillId="0" borderId="0">
      <alignment vertical="center"/>
    </xf>
    <xf numFmtId="0" fontId="75" fillId="14" borderId="0" applyNumberFormat="0" applyBorder="0" applyAlignment="0" applyProtection="0">
      <alignment vertical="center"/>
    </xf>
    <xf numFmtId="0" fontId="71" fillId="21" borderId="0" applyNumberFormat="0" applyBorder="0" applyAlignment="0" applyProtection="0">
      <alignment vertical="center"/>
    </xf>
    <xf numFmtId="0" fontId="71" fillId="21" borderId="0" applyNumberFormat="0" applyBorder="0" applyAlignment="0" applyProtection="0">
      <alignment vertical="center"/>
    </xf>
    <xf numFmtId="0" fontId="71" fillId="21" borderId="0" applyNumberFormat="0" applyBorder="0" applyAlignment="0" applyProtection="0">
      <alignment vertical="center"/>
    </xf>
    <xf numFmtId="0" fontId="71" fillId="50" borderId="0" applyNumberFormat="0" applyBorder="0" applyAlignment="0" applyProtection="0">
      <alignment vertical="center"/>
    </xf>
    <xf numFmtId="0" fontId="12" fillId="53" borderId="0" applyNumberFormat="0" applyBorder="0" applyAlignment="0" applyProtection="0">
      <alignment vertical="center"/>
    </xf>
    <xf numFmtId="0" fontId="71" fillId="50" borderId="0" applyNumberFormat="0" applyBorder="0" applyAlignment="0" applyProtection="0">
      <alignment vertical="center"/>
    </xf>
    <xf numFmtId="0" fontId="78" fillId="0" borderId="16" applyNumberFormat="0" applyFill="0" applyAlignment="0" applyProtection="0">
      <alignment vertical="center"/>
    </xf>
    <xf numFmtId="0" fontId="12" fillId="53" borderId="0" applyNumberFormat="0" applyBorder="0" applyAlignment="0" applyProtection="0">
      <alignment vertical="center"/>
    </xf>
    <xf numFmtId="0" fontId="75" fillId="14" borderId="0" applyNumberFormat="0" applyBorder="0" applyAlignment="0" applyProtection="0">
      <alignment vertical="center"/>
    </xf>
    <xf numFmtId="0" fontId="71" fillId="31" borderId="0" applyNumberFormat="0" applyBorder="0" applyAlignment="0" applyProtection="0">
      <alignment vertical="center"/>
    </xf>
    <xf numFmtId="0" fontId="71" fillId="31" borderId="0" applyNumberFormat="0" applyBorder="0" applyAlignment="0" applyProtection="0">
      <alignment vertical="center"/>
    </xf>
    <xf numFmtId="0" fontId="71" fillId="51" borderId="0" applyNumberFormat="0" applyBorder="0" applyAlignment="0" applyProtection="0">
      <alignment vertical="center"/>
    </xf>
    <xf numFmtId="0" fontId="8" fillId="0" borderId="0">
      <alignment vertical="center"/>
    </xf>
    <xf numFmtId="0" fontId="73" fillId="0" borderId="0" applyProtection="0">
      <alignment vertical="center"/>
    </xf>
    <xf numFmtId="0" fontId="71" fillId="19" borderId="0" applyNumberFormat="0" applyBorder="0" applyAlignment="0" applyProtection="0">
      <alignment vertical="center"/>
    </xf>
    <xf numFmtId="0" fontId="88" fillId="0" borderId="20" applyNumberFormat="0" applyFill="0" applyAlignment="0" applyProtection="0">
      <alignment vertical="center"/>
    </xf>
    <xf numFmtId="0" fontId="8" fillId="0" borderId="0">
      <alignment vertical="center"/>
    </xf>
    <xf numFmtId="0" fontId="71" fillId="19" borderId="0" applyNumberFormat="0" applyBorder="0" applyAlignment="0" applyProtection="0">
      <alignment vertical="center"/>
    </xf>
    <xf numFmtId="0" fontId="6" fillId="0" borderId="0">
      <alignment vertical="center"/>
    </xf>
    <xf numFmtId="0" fontId="8" fillId="0" borderId="0">
      <alignment vertical="center"/>
    </xf>
    <xf numFmtId="0" fontId="71" fillId="19" borderId="0" applyNumberFormat="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71" fillId="18"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lignment vertical="center"/>
    </xf>
    <xf numFmtId="0" fontId="71" fillId="18" borderId="0" applyNumberFormat="0" applyBorder="0" applyAlignment="0" applyProtection="0">
      <alignment vertical="center"/>
    </xf>
    <xf numFmtId="0" fontId="71" fillId="18" borderId="0" applyNumberFormat="0" applyBorder="0" applyAlignment="0" applyProtection="0">
      <alignment vertical="center"/>
    </xf>
    <xf numFmtId="0" fontId="71" fillId="18" borderId="0" applyNumberFormat="0" applyBorder="0" applyAlignment="0" applyProtection="0">
      <alignment vertical="center"/>
    </xf>
    <xf numFmtId="0" fontId="115" fillId="0" borderId="10">
      <alignment horizontal="left" vertical="center"/>
    </xf>
    <xf numFmtId="0" fontId="71" fillId="22" borderId="0" applyNumberFormat="0" applyBorder="0" applyAlignment="0" applyProtection="0">
      <alignment vertical="center"/>
    </xf>
    <xf numFmtId="0" fontId="71" fillId="18" borderId="0" applyNumberFormat="0" applyBorder="0" applyAlignment="0" applyProtection="0">
      <alignment vertical="center"/>
    </xf>
    <xf numFmtId="0" fontId="115" fillId="0" borderId="10">
      <alignment horizontal="left" vertical="center"/>
    </xf>
    <xf numFmtId="0" fontId="71" fillId="18" borderId="0" applyNumberFormat="0" applyBorder="0" applyAlignment="0" applyProtection="0">
      <alignment vertical="center"/>
    </xf>
    <xf numFmtId="0" fontId="71" fillId="14" borderId="0" applyNumberFormat="0" applyBorder="0" applyAlignment="0" applyProtection="0">
      <alignment vertical="center"/>
    </xf>
    <xf numFmtId="0" fontId="82" fillId="0" borderId="0">
      <alignment vertical="center"/>
      <protection locked="0"/>
    </xf>
    <xf numFmtId="0" fontId="12" fillId="53" borderId="0" applyNumberFormat="0" applyBorder="0" applyAlignment="0" applyProtection="0">
      <alignment vertical="center"/>
    </xf>
    <xf numFmtId="0" fontId="71" fillId="57" borderId="0" applyNumberFormat="0" applyBorder="0" applyAlignment="0" applyProtection="0">
      <alignment vertical="center"/>
    </xf>
    <xf numFmtId="0" fontId="75" fillId="22" borderId="0" applyNumberFormat="0" applyBorder="0" applyAlignment="0" applyProtection="0">
      <alignment vertical="center"/>
    </xf>
    <xf numFmtId="0" fontId="12" fillId="53" borderId="0" applyNumberFormat="0" applyBorder="0" applyAlignment="0" applyProtection="0">
      <alignment vertical="center"/>
    </xf>
    <xf numFmtId="0" fontId="12" fillId="20" borderId="0" applyNumberFormat="0" applyBorder="0" applyAlignment="0" applyProtection="0">
      <alignment vertical="center"/>
    </xf>
    <xf numFmtId="0" fontId="8" fillId="0" borderId="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75" fillId="14" borderId="0" applyNumberFormat="0" applyBorder="0" applyAlignment="0" applyProtection="0">
      <alignment vertical="center"/>
    </xf>
    <xf numFmtId="0" fontId="92" fillId="0" borderId="0" applyNumberFormat="0" applyFill="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96" fillId="0" borderId="22">
      <alignment horizontal="center"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88" fillId="0" borderId="20" applyNumberFormat="0" applyFill="0" applyAlignment="0" applyProtection="0">
      <alignment vertical="center"/>
    </xf>
    <xf numFmtId="0" fontId="75" fillId="12" borderId="0" applyNumberFormat="0" applyBorder="0" applyAlignment="0" applyProtection="0">
      <alignment vertical="center"/>
    </xf>
    <xf numFmtId="0" fontId="88" fillId="0" borderId="20" applyNumberFormat="0" applyFill="0" applyAlignment="0" applyProtection="0">
      <alignment vertical="center"/>
    </xf>
    <xf numFmtId="0" fontId="8" fillId="0" borderId="0">
      <alignment vertical="center"/>
    </xf>
    <xf numFmtId="0" fontId="0" fillId="10" borderId="13" applyNumberFormat="0" applyFont="0" applyAlignment="0" applyProtection="0">
      <alignment vertical="center"/>
    </xf>
    <xf numFmtId="15" fontId="114" fillId="0" borderId="0">
      <alignment vertical="center"/>
    </xf>
    <xf numFmtId="0" fontId="75" fillId="22" borderId="0" applyNumberFormat="0" applyBorder="0" applyAlignment="0" applyProtection="0">
      <alignment vertical="center"/>
    </xf>
    <xf numFmtId="188" fontId="8" fillId="0" borderId="0" applyFont="0" applyFill="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8" fillId="0" borderId="0">
      <alignment vertical="center"/>
    </xf>
    <xf numFmtId="0" fontId="75" fillId="22" borderId="0" applyNumberFormat="0" applyBorder="0" applyAlignment="0" applyProtection="0">
      <alignment vertical="center"/>
    </xf>
    <xf numFmtId="0" fontId="8" fillId="0" borderId="0">
      <alignment vertical="center"/>
    </xf>
    <xf numFmtId="0" fontId="81" fillId="0" borderId="17" applyNumberFormat="0" applyFill="0" applyProtection="0">
      <alignment horizontal="center" vertical="center"/>
    </xf>
    <xf numFmtId="0" fontId="119" fillId="61" borderId="3">
      <alignment vertical="center"/>
      <protection locked="0"/>
    </xf>
    <xf numFmtId="0" fontId="75" fillId="22" borderId="0" applyNumberFormat="0" applyBorder="0" applyAlignment="0" applyProtection="0">
      <alignment vertical="center"/>
    </xf>
    <xf numFmtId="0" fontId="8" fillId="0" borderId="0">
      <alignment vertical="center"/>
    </xf>
    <xf numFmtId="0" fontId="75" fillId="22" borderId="0" applyNumberFormat="0" applyBorder="0" applyAlignment="0" applyProtection="0">
      <alignment vertical="center"/>
    </xf>
    <xf numFmtId="0" fontId="97" fillId="34" borderId="0" applyNumberFormat="0" applyBorder="0" applyAlignment="0" applyProtection="0">
      <alignment vertical="center"/>
    </xf>
    <xf numFmtId="0" fontId="8" fillId="0" borderId="0">
      <alignment vertical="center"/>
    </xf>
    <xf numFmtId="0" fontId="75" fillId="22" borderId="0" applyNumberFormat="0" applyBorder="0" applyAlignment="0" applyProtection="0">
      <alignment vertical="center"/>
    </xf>
    <xf numFmtId="0" fontId="97" fillId="34" borderId="0" applyNumberFormat="0" applyBorder="0" applyAlignment="0" applyProtection="0">
      <alignment vertical="center"/>
    </xf>
    <xf numFmtId="0" fontId="75" fillId="59" borderId="0" applyNumberFormat="0" applyBorder="0" applyAlignment="0" applyProtection="0">
      <alignment vertical="center"/>
    </xf>
    <xf numFmtId="0" fontId="115" fillId="0" borderId="31" applyNumberFormat="0" applyAlignment="0" applyProtection="0">
      <alignment horizontal="left" vertical="center"/>
    </xf>
    <xf numFmtId="0" fontId="71" fillId="22" borderId="0" applyNumberFormat="0" applyBorder="0" applyAlignment="0" applyProtection="0">
      <alignment vertical="center"/>
    </xf>
    <xf numFmtId="0" fontId="113" fillId="0" borderId="1">
      <alignment horizontal="left" vertical="center"/>
    </xf>
    <xf numFmtId="0" fontId="12" fillId="19" borderId="0" applyNumberFormat="0" applyBorder="0" applyAlignment="0" applyProtection="0">
      <alignment vertical="center"/>
    </xf>
    <xf numFmtId="0" fontId="117" fillId="21" borderId="28" applyNumberFormat="0" applyAlignment="0" applyProtection="0">
      <alignment vertical="center"/>
    </xf>
    <xf numFmtId="0" fontId="75" fillId="33" borderId="0" applyNumberFormat="0" applyBorder="0" applyAlignment="0" applyProtection="0">
      <alignment vertical="center"/>
    </xf>
    <xf numFmtId="186" fontId="73" fillId="0" borderId="17" applyFill="0" applyProtection="0">
      <alignment horizontal="right" vertical="center"/>
    </xf>
    <xf numFmtId="0" fontId="12" fillId="53" borderId="0" applyNumberFormat="0" applyBorder="0" applyAlignment="0" applyProtection="0">
      <alignment vertical="center"/>
    </xf>
    <xf numFmtId="0" fontId="75" fillId="33" borderId="0" applyNumberFormat="0" applyBorder="0" applyAlignment="0" applyProtection="0">
      <alignment vertical="center"/>
    </xf>
    <xf numFmtId="186" fontId="73" fillId="0" borderId="17" applyFill="0" applyProtection="0">
      <alignment horizontal="right" vertical="center"/>
    </xf>
    <xf numFmtId="0" fontId="75" fillId="33" borderId="0" applyNumberFormat="0" applyBorder="0" applyAlignment="0" applyProtection="0">
      <alignment vertical="center"/>
    </xf>
    <xf numFmtId="186" fontId="73" fillId="0" borderId="17" applyFill="0" applyProtection="0">
      <alignment horizontal="right" vertical="center"/>
    </xf>
    <xf numFmtId="0" fontId="75" fillId="59" borderId="0" applyNumberFormat="0" applyBorder="0" applyAlignment="0" applyProtection="0">
      <alignment vertical="center"/>
    </xf>
    <xf numFmtId="0" fontId="119" fillId="61" borderId="3">
      <alignment vertical="center"/>
      <protection locked="0"/>
    </xf>
    <xf numFmtId="0" fontId="71" fillId="51" borderId="0" applyNumberFormat="0" applyBorder="0" applyAlignment="0" applyProtection="0">
      <alignment vertical="center"/>
    </xf>
    <xf numFmtId="0" fontId="75" fillId="59" borderId="0" applyNumberFormat="0" applyBorder="0" applyAlignment="0" applyProtection="0">
      <alignment vertical="center"/>
    </xf>
    <xf numFmtId="0" fontId="75" fillId="59" borderId="0" applyNumberFormat="0" applyBorder="0" applyAlignment="0" applyProtection="0">
      <alignment vertical="center"/>
    </xf>
    <xf numFmtId="0" fontId="75" fillId="59" borderId="0" applyNumberFormat="0" applyBorder="0" applyAlignment="0" applyProtection="0">
      <alignment vertical="center"/>
    </xf>
    <xf numFmtId="0" fontId="75" fillId="59" borderId="0" applyNumberFormat="0" applyBorder="0" applyAlignment="0" applyProtection="0">
      <alignment vertical="center"/>
    </xf>
    <xf numFmtId="0" fontId="75" fillId="59" borderId="0" applyNumberFormat="0" applyBorder="0" applyAlignment="0" applyProtection="0">
      <alignment vertical="center"/>
    </xf>
    <xf numFmtId="9" fontId="8" fillId="0" borderId="0" applyFont="0" applyFill="0" applyBorder="0" applyAlignment="0" applyProtection="0">
      <alignment vertical="center"/>
    </xf>
    <xf numFmtId="0" fontId="75" fillId="59" borderId="0" applyNumberFormat="0" applyBorder="0" applyAlignment="0" applyProtection="0">
      <alignment vertical="center"/>
    </xf>
    <xf numFmtId="9" fontId="8" fillId="0" borderId="0" applyFont="0" applyFill="0" applyBorder="0" applyAlignment="0" applyProtection="0">
      <alignment vertical="center"/>
    </xf>
    <xf numFmtId="0" fontId="116" fillId="0" borderId="0">
      <alignment vertical="center"/>
    </xf>
    <xf numFmtId="0" fontId="75" fillId="59" borderId="0" applyNumberFormat="0" applyBorder="0" applyAlignment="0" applyProtection="0">
      <alignment vertical="center"/>
    </xf>
    <xf numFmtId="0" fontId="8" fillId="0" borderId="0">
      <alignment vertical="center"/>
    </xf>
    <xf numFmtId="15" fontId="114" fillId="0" borderId="0">
      <alignment vertical="center"/>
    </xf>
    <xf numFmtId="0" fontId="75" fillId="59" borderId="0" applyNumberFormat="0" applyBorder="0" applyAlignment="0" applyProtection="0">
      <alignment vertical="center"/>
    </xf>
    <xf numFmtId="0" fontId="75" fillId="59" borderId="0" applyNumberFormat="0" applyBorder="0" applyAlignment="0" applyProtection="0">
      <alignment vertical="center"/>
    </xf>
    <xf numFmtId="0" fontId="75" fillId="59" borderId="0" applyNumberFormat="0" applyBorder="0" applyAlignment="0" applyProtection="0">
      <alignment vertical="center"/>
    </xf>
    <xf numFmtId="0" fontId="75" fillId="33" borderId="0" applyNumberFormat="0" applyBorder="0" applyAlignment="0" applyProtection="0">
      <alignment vertical="center"/>
    </xf>
    <xf numFmtId="0" fontId="75" fillId="18" borderId="0" applyNumberFormat="0" applyBorder="0" applyAlignment="0" applyProtection="0">
      <alignment vertical="center"/>
    </xf>
    <xf numFmtId="0" fontId="12" fillId="10" borderId="0" applyNumberFormat="0" applyBorder="0" applyAlignment="0" applyProtection="0">
      <alignment vertical="center"/>
    </xf>
    <xf numFmtId="0" fontId="8" fillId="0" borderId="0" applyFont="0" applyFill="0" applyBorder="0" applyAlignment="0" applyProtection="0">
      <alignment vertical="center"/>
    </xf>
    <xf numFmtId="0" fontId="75" fillId="18" borderId="0" applyNumberFormat="0" applyBorder="0" applyAlignment="0" applyProtection="0">
      <alignment vertical="center"/>
    </xf>
    <xf numFmtId="0" fontId="12" fillId="10" borderId="0" applyNumberFormat="0" applyBorder="0" applyAlignment="0" applyProtection="0">
      <alignment vertical="center"/>
    </xf>
    <xf numFmtId="0" fontId="88" fillId="0" borderId="20" applyNumberFormat="0" applyFill="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2" fillId="10" borderId="0" applyNumberFormat="0" applyBorder="0" applyAlignment="0" applyProtection="0">
      <alignment vertical="center"/>
    </xf>
    <xf numFmtId="0" fontId="88" fillId="0" borderId="20" applyNumberFormat="0" applyFill="0" applyAlignment="0" applyProtection="0">
      <alignment vertical="center"/>
    </xf>
    <xf numFmtId="0" fontId="97" fillId="34" borderId="0" applyNumberFormat="0" applyBorder="0" applyAlignment="0" applyProtection="0">
      <alignment vertical="center"/>
    </xf>
    <xf numFmtId="0" fontId="75" fillId="18" borderId="0" applyNumberFormat="0" applyBorder="0" applyAlignment="0" applyProtection="0">
      <alignment vertical="center"/>
    </xf>
    <xf numFmtId="0" fontId="78" fillId="0" borderId="16" applyNumberFormat="0" applyFill="0" applyAlignment="0" applyProtection="0">
      <alignment vertical="center"/>
    </xf>
    <xf numFmtId="0" fontId="12" fillId="10" borderId="0" applyNumberFormat="0" applyBorder="0" applyAlignment="0" applyProtection="0">
      <alignment vertical="center"/>
    </xf>
    <xf numFmtId="0" fontId="88" fillId="0" borderId="20" applyNumberFormat="0" applyFill="0" applyAlignment="0" applyProtection="0">
      <alignment vertical="center"/>
    </xf>
    <xf numFmtId="0" fontId="12" fillId="15" borderId="0" applyNumberFormat="0" applyBorder="0" applyAlignment="0" applyProtection="0">
      <alignment vertical="center"/>
    </xf>
    <xf numFmtId="0" fontId="75" fillId="22" borderId="0" applyNumberFormat="0" applyBorder="0" applyAlignment="0" applyProtection="0">
      <alignment vertical="center"/>
    </xf>
    <xf numFmtId="192" fontId="8" fillId="0" borderId="0" applyFont="0" applyFill="0" applyBorder="0" applyAlignment="0" applyProtection="0">
      <alignment vertical="center"/>
    </xf>
    <xf numFmtId="0" fontId="85" fillId="20"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2" fillId="15" borderId="0" applyNumberFormat="0" applyBorder="0" applyAlignment="0" applyProtection="0">
      <alignment vertical="center"/>
    </xf>
    <xf numFmtId="183" fontId="8" fillId="0" borderId="0" applyFont="0" applyFill="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22" borderId="0" applyNumberFormat="0" applyBorder="0" applyAlignment="0" applyProtection="0">
      <alignment vertical="center"/>
    </xf>
    <xf numFmtId="0" fontId="75" fillId="19" borderId="0" applyNumberFormat="0" applyBorder="0" applyAlignment="0" applyProtection="0">
      <alignment vertical="center"/>
    </xf>
    <xf numFmtId="0" fontId="89" fillId="20" borderId="0" applyNumberFormat="0" applyBorder="0" applyAlignment="0" applyProtection="0">
      <alignment vertical="center"/>
    </xf>
    <xf numFmtId="0" fontId="75" fillId="19" borderId="0" applyNumberFormat="0" applyBorder="0" applyAlignment="0" applyProtection="0">
      <alignment vertical="center"/>
    </xf>
    <xf numFmtId="0" fontId="73" fillId="0" borderId="9" applyNumberFormat="0" applyFill="0" applyProtection="0">
      <alignment horizontal="right" vertical="center"/>
    </xf>
    <xf numFmtId="0" fontId="75" fillId="19" borderId="0" applyNumberFormat="0" applyBorder="0" applyAlignment="0" applyProtection="0">
      <alignment vertical="center"/>
    </xf>
    <xf numFmtId="0" fontId="8" fillId="0" borderId="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193" fontId="120" fillId="0" borderId="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95" fillId="0" borderId="0" applyNumberFormat="0" applyFill="0" applyBorder="0" applyAlignment="0" applyProtection="0">
      <alignment vertical="center"/>
    </xf>
    <xf numFmtId="0" fontId="75" fillId="33" borderId="0" applyNumberFormat="0" applyBorder="0" applyAlignment="0" applyProtection="0">
      <alignment vertical="center"/>
    </xf>
    <xf numFmtId="0" fontId="95" fillId="0" borderId="0" applyNumberFormat="0" applyFill="0" applyBorder="0" applyAlignment="0" applyProtection="0">
      <alignment vertical="center"/>
    </xf>
    <xf numFmtId="0" fontId="75" fillId="33" borderId="0" applyNumberFormat="0" applyBorder="0" applyAlignment="0" applyProtection="0">
      <alignment vertical="center"/>
    </xf>
    <xf numFmtId="0" fontId="95" fillId="0" borderId="0" applyNumberFormat="0" applyFill="0" applyBorder="0" applyAlignment="0" applyProtection="0">
      <alignment vertical="center"/>
    </xf>
    <xf numFmtId="194" fontId="8" fillId="0" borderId="0" applyFont="0" applyFill="0" applyBorder="0" applyAlignment="0" applyProtection="0">
      <alignment vertical="center"/>
    </xf>
    <xf numFmtId="0" fontId="75" fillId="33" borderId="0" applyNumberFormat="0" applyBorder="0" applyAlignment="0" applyProtection="0">
      <alignment vertical="center"/>
    </xf>
    <xf numFmtId="0" fontId="8" fillId="0" borderId="0">
      <alignment vertical="center"/>
    </xf>
    <xf numFmtId="0" fontId="95" fillId="0" borderId="0" applyNumberFormat="0" applyFill="0" applyBorder="0" applyAlignment="0" applyProtection="0">
      <alignment vertical="center"/>
    </xf>
    <xf numFmtId="0" fontId="97" fillId="13" borderId="0" applyNumberFormat="0" applyBorder="0" applyAlignment="0" applyProtection="0">
      <alignment vertical="center"/>
    </xf>
    <xf numFmtId="0" fontId="95" fillId="0" borderId="0" applyNumberFormat="0" applyFill="0" applyBorder="0" applyAlignment="0" applyProtection="0">
      <alignment vertical="center"/>
    </xf>
    <xf numFmtId="0" fontId="75" fillId="33" borderId="0" applyNumberFormat="0" applyBorder="0" applyAlignment="0" applyProtection="0">
      <alignment vertical="center"/>
    </xf>
    <xf numFmtId="0" fontId="97" fillId="13" borderId="0" applyNumberFormat="0" applyBorder="0" applyAlignment="0" applyProtection="0">
      <alignment vertical="center"/>
    </xf>
    <xf numFmtId="0" fontId="95" fillId="0" borderId="0" applyNumberFormat="0" applyFill="0" applyBorder="0" applyAlignment="0" applyProtection="0">
      <alignment vertical="center"/>
    </xf>
    <xf numFmtId="0" fontId="75" fillId="33" borderId="0" applyNumberFormat="0" applyBorder="0" applyAlignment="0" applyProtection="0">
      <alignment vertical="center"/>
    </xf>
    <xf numFmtId="0" fontId="97" fillId="13" borderId="0" applyNumberFormat="0" applyBorder="0" applyAlignment="0" applyProtection="0">
      <alignment vertical="center"/>
    </xf>
    <xf numFmtId="0" fontId="95" fillId="0" borderId="0" applyNumberFormat="0" applyFill="0" applyBorder="0" applyAlignment="0" applyProtection="0">
      <alignment vertical="center"/>
    </xf>
    <xf numFmtId="0" fontId="75" fillId="33" borderId="0" applyNumberFormat="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75" fillId="22" borderId="0" applyNumberFormat="0" applyBorder="0" applyAlignment="0" applyProtection="0">
      <alignment vertical="center"/>
    </xf>
    <xf numFmtId="0" fontId="97" fillId="13" borderId="0" applyNumberFormat="0" applyBorder="0" applyAlignment="0" applyProtection="0">
      <alignment vertical="center"/>
    </xf>
    <xf numFmtId="0" fontId="12" fillId="53" borderId="0" applyNumberFormat="0" applyBorder="0" applyAlignment="0" applyProtection="0">
      <alignment vertical="center"/>
    </xf>
    <xf numFmtId="9" fontId="8" fillId="0" borderId="0" applyFont="0" applyFill="0" applyBorder="0" applyAlignment="0" applyProtection="0">
      <alignment vertical="center"/>
    </xf>
    <xf numFmtId="0" fontId="12" fillId="53" borderId="0" applyNumberFormat="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12" fillId="53" borderId="0" applyNumberFormat="0" applyBorder="0" applyAlignment="0" applyProtection="0">
      <alignment vertical="center"/>
    </xf>
    <xf numFmtId="9" fontId="8" fillId="0" borderId="0" applyFont="0" applyFill="0" applyBorder="0" applyAlignment="0" applyProtection="0">
      <alignment vertical="center"/>
    </xf>
    <xf numFmtId="0" fontId="12" fillId="53" borderId="0" applyNumberFormat="0" applyBorder="0" applyAlignment="0" applyProtection="0">
      <alignment vertical="center"/>
    </xf>
    <xf numFmtId="9" fontId="8" fillId="0" borderId="0" applyFont="0" applyFill="0" applyBorder="0" applyAlignment="0" applyProtection="0">
      <alignment vertical="center"/>
    </xf>
    <xf numFmtId="0" fontId="118" fillId="60" borderId="0" applyNumberFormat="0" applyBorder="0" applyAlignment="0" applyProtection="0">
      <alignment vertical="center"/>
    </xf>
    <xf numFmtId="0" fontId="12" fillId="19" borderId="0" applyNumberFormat="0" applyBorder="0" applyAlignment="0" applyProtection="0">
      <alignment vertical="center"/>
    </xf>
    <xf numFmtId="0" fontId="117" fillId="21" borderId="28" applyNumberFormat="0" applyAlignment="0" applyProtection="0">
      <alignment vertical="center"/>
    </xf>
    <xf numFmtId="9" fontId="8" fillId="0" borderId="0" applyFont="0" applyFill="0" applyBorder="0" applyAlignment="0" applyProtection="0">
      <alignment vertical="center"/>
    </xf>
    <xf numFmtId="0" fontId="12" fillId="19" borderId="0" applyNumberFormat="0" applyBorder="0" applyAlignment="0" applyProtection="0">
      <alignment vertical="center"/>
    </xf>
    <xf numFmtId="0" fontId="117" fillId="21" borderId="28" applyNumberFormat="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12" fillId="21" borderId="0" applyNumberFormat="0" applyBorder="0" applyAlignment="0" applyProtection="0">
      <alignment vertical="center"/>
    </xf>
    <xf numFmtId="0" fontId="12" fillId="19" borderId="0" applyNumberFormat="0" applyBorder="0" applyAlignment="0" applyProtection="0">
      <alignment vertical="center"/>
    </xf>
    <xf numFmtId="0" fontId="117" fillId="21" borderId="28" applyNumberFormat="0" applyAlignment="0" applyProtection="0">
      <alignment vertical="center"/>
    </xf>
    <xf numFmtId="0" fontId="8" fillId="0" borderId="0">
      <alignment vertical="center"/>
    </xf>
    <xf numFmtId="0" fontId="12" fillId="21" borderId="0" applyNumberFormat="0" applyBorder="0" applyAlignment="0" applyProtection="0">
      <alignment vertical="center"/>
    </xf>
    <xf numFmtId="0" fontId="73" fillId="0" borderId="9" applyNumberFormat="0" applyFill="0" applyProtection="0">
      <alignment horizontal="left" vertical="center"/>
    </xf>
    <xf numFmtId="0" fontId="12" fillId="19" borderId="0" applyNumberFormat="0" applyBorder="0" applyAlignment="0" applyProtection="0">
      <alignment vertical="center"/>
    </xf>
    <xf numFmtId="0" fontId="117" fillId="21" borderId="28" applyNumberFormat="0" applyAlignment="0" applyProtection="0">
      <alignment vertical="center"/>
    </xf>
    <xf numFmtId="0" fontId="8" fillId="0" borderId="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92" fillId="0" borderId="0" applyNumberFormat="0" applyFill="0" applyBorder="0" applyAlignment="0" applyProtection="0">
      <alignment vertical="center"/>
    </xf>
    <xf numFmtId="0" fontId="8" fillId="62" borderId="0" applyNumberFormat="0" applyFont="0" applyBorder="0" applyAlignment="0" applyProtection="0">
      <alignment vertical="center"/>
    </xf>
    <xf numFmtId="0" fontId="75" fillId="19" borderId="0" applyNumberFormat="0" applyBorder="0" applyAlignment="0" applyProtection="0">
      <alignment vertical="center"/>
    </xf>
    <xf numFmtId="0" fontId="75" fillId="14"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120" fillId="0" borderId="0">
      <alignment vertical="center"/>
    </xf>
    <xf numFmtId="0" fontId="75" fillId="22" borderId="0" applyNumberFormat="0" applyBorder="0" applyAlignment="0" applyProtection="0">
      <alignment vertical="center"/>
    </xf>
    <xf numFmtId="0" fontId="96" fillId="0" borderId="22">
      <alignment horizontal="center" vertical="center"/>
    </xf>
    <xf numFmtId="0" fontId="75" fillId="22" borderId="0" applyNumberFormat="0" applyBorder="0" applyAlignment="0" applyProtection="0">
      <alignment vertical="center"/>
    </xf>
    <xf numFmtId="0" fontId="81" fillId="0" borderId="17" applyNumberFormat="0" applyFill="0" applyProtection="0">
      <alignment horizontal="left" vertical="center"/>
    </xf>
    <xf numFmtId="0" fontId="121" fillId="0" borderId="32" applyNumberFormat="0" applyFill="0" applyAlignment="0" applyProtection="0">
      <alignment vertical="center"/>
    </xf>
    <xf numFmtId="9" fontId="8" fillId="0" borderId="0" applyFont="0" applyFill="0" applyBorder="0" applyAlignment="0" applyProtection="0">
      <alignment vertical="center"/>
    </xf>
    <xf numFmtId="0" fontId="75" fillId="22" borderId="0" applyNumberFormat="0" applyBorder="0" applyAlignment="0" applyProtection="0">
      <alignment vertical="center"/>
    </xf>
    <xf numFmtId="0" fontId="8" fillId="0" borderId="0">
      <alignment vertical="center"/>
    </xf>
    <xf numFmtId="0" fontId="88" fillId="0" borderId="20" applyNumberFormat="0" applyFill="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88" fillId="0" borderId="20" applyNumberFormat="0" applyFill="0" applyAlignment="0" applyProtection="0">
      <alignment vertical="center"/>
    </xf>
    <xf numFmtId="0" fontId="75" fillId="18" borderId="0" applyNumberFormat="0" applyBorder="0" applyAlignment="0" applyProtection="0">
      <alignment vertical="center"/>
    </xf>
    <xf numFmtId="0" fontId="8"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93" fillId="10" borderId="1" applyNumberFormat="0" applyBorder="0" applyAlignment="0" applyProtection="0">
      <alignment vertical="center"/>
    </xf>
    <xf numFmtId="0" fontId="12" fillId="20" borderId="0" applyNumberFormat="0" applyBorder="0" applyAlignment="0" applyProtection="0">
      <alignment vertical="center"/>
    </xf>
    <xf numFmtId="0" fontId="12" fillId="53" borderId="0" applyNumberFormat="0" applyBorder="0" applyAlignment="0" applyProtection="0">
      <alignment vertical="center"/>
    </xf>
    <xf numFmtId="0" fontId="89" fillId="15" borderId="0" applyNumberFormat="0" applyBorder="0" applyAlignment="0" applyProtection="0">
      <alignment vertical="center"/>
    </xf>
    <xf numFmtId="0" fontId="8" fillId="0" borderId="0">
      <alignment vertical="center"/>
    </xf>
    <xf numFmtId="0" fontId="112" fillId="0" borderId="29" applyNumberFormat="0" applyFill="0" applyAlignment="0" applyProtection="0">
      <alignment vertical="center"/>
    </xf>
    <xf numFmtId="0" fontId="75" fillId="12" borderId="0" applyNumberFormat="0" applyBorder="0" applyAlignment="0" applyProtection="0">
      <alignment vertical="center"/>
    </xf>
    <xf numFmtId="0" fontId="89" fillId="15" borderId="0" applyNumberFormat="0" applyBorder="0" applyAlignment="0" applyProtection="0">
      <alignment vertical="center"/>
    </xf>
    <xf numFmtId="0" fontId="8" fillId="0" borderId="0">
      <alignment vertical="center"/>
    </xf>
    <xf numFmtId="0" fontId="75" fillId="12" borderId="0" applyNumberFormat="0" applyBorder="0" applyAlignment="0" applyProtection="0">
      <alignment vertical="center"/>
    </xf>
    <xf numFmtId="0" fontId="126" fillId="21" borderId="33">
      <alignment horizontal="left" vertical="center"/>
      <protection locked="0" hidden="1"/>
    </xf>
    <xf numFmtId="0" fontId="75" fillId="18" borderId="0" applyNumberFormat="0" applyBorder="0" applyAlignment="0" applyProtection="0">
      <alignment vertical="center"/>
    </xf>
    <xf numFmtId="0" fontId="126" fillId="21" borderId="33">
      <alignment horizontal="left" vertical="center"/>
      <protection locked="0" hidden="1"/>
    </xf>
    <xf numFmtId="0" fontId="112" fillId="0" borderId="29" applyNumberFormat="0" applyFill="0" applyAlignment="0" applyProtection="0">
      <alignment vertical="center"/>
    </xf>
    <xf numFmtId="0" fontId="75" fillId="18" borderId="0" applyNumberFormat="0" applyBorder="0" applyAlignment="0" applyProtection="0">
      <alignment vertical="center"/>
    </xf>
    <xf numFmtId="181" fontId="8" fillId="0" borderId="0" applyFont="0" applyFill="0" applyBorder="0" applyAlignment="0" applyProtection="0">
      <alignment vertical="center"/>
    </xf>
    <xf numFmtId="0" fontId="91" fillId="0" borderId="30" applyNumberFormat="0" applyFill="0" applyAlignment="0" applyProtection="0">
      <alignment vertical="center"/>
    </xf>
    <xf numFmtId="0" fontId="75" fillId="18" borderId="0" applyNumberFormat="0" applyBorder="0" applyAlignment="0" applyProtection="0">
      <alignment vertical="center"/>
    </xf>
    <xf numFmtId="0" fontId="78" fillId="0" borderId="35" applyNumberFormat="0" applyFill="0" applyAlignment="0" applyProtection="0">
      <alignment vertical="center"/>
    </xf>
    <xf numFmtId="0" fontId="75" fillId="18" borderId="0" applyNumberFormat="0" applyBorder="0" applyAlignment="0" applyProtection="0">
      <alignment vertical="center"/>
    </xf>
    <xf numFmtId="0" fontId="97" fillId="34" borderId="0" applyNumberFormat="0" applyBorder="0" applyAlignment="0" applyProtection="0">
      <alignment vertical="center"/>
    </xf>
    <xf numFmtId="0" fontId="78" fillId="0" borderId="35" applyNumberFormat="0" applyFill="0" applyAlignment="0" applyProtection="0">
      <alignment vertical="center"/>
    </xf>
    <xf numFmtId="0" fontId="75" fillId="18" borderId="0" applyNumberFormat="0" applyBorder="0" applyAlignment="0" applyProtection="0">
      <alignment vertical="center"/>
    </xf>
    <xf numFmtId="0" fontId="97" fillId="34" borderId="0" applyNumberFormat="0" applyBorder="0" applyAlignment="0" applyProtection="0">
      <alignment vertical="center"/>
    </xf>
    <xf numFmtId="0" fontId="78" fillId="0" borderId="16" applyNumberFormat="0" applyFill="0" applyAlignment="0" applyProtection="0">
      <alignment vertical="center"/>
    </xf>
    <xf numFmtId="0" fontId="75" fillId="18" borderId="0" applyNumberFormat="0" applyBorder="0" applyAlignment="0" applyProtection="0">
      <alignment vertical="center"/>
    </xf>
    <xf numFmtId="0" fontId="88" fillId="0" borderId="20" applyNumberFormat="0" applyFill="0" applyAlignment="0" applyProtection="0">
      <alignment vertical="center"/>
    </xf>
    <xf numFmtId="9" fontId="8" fillId="0" borderId="0" applyFont="0" applyFill="0" applyBorder="0" applyAlignment="0" applyProtection="0">
      <alignment vertical="center"/>
    </xf>
    <xf numFmtId="0" fontId="78" fillId="0" borderId="16" applyNumberFormat="0" applyFill="0" applyAlignment="0" applyProtection="0">
      <alignment vertical="center"/>
    </xf>
    <xf numFmtId="0" fontId="75" fillId="18" borderId="0" applyNumberFormat="0" applyBorder="0" applyAlignment="0" applyProtection="0">
      <alignment vertical="center"/>
    </xf>
    <xf numFmtId="0" fontId="88" fillId="0" borderId="20" applyNumberFormat="0" applyFill="0" applyAlignment="0" applyProtection="0">
      <alignment vertical="center"/>
    </xf>
    <xf numFmtId="0" fontId="12" fillId="10" borderId="0" applyNumberFormat="0" applyBorder="0" applyAlignment="0" applyProtection="0">
      <alignment vertical="center"/>
    </xf>
    <xf numFmtId="0" fontId="12" fillId="21" borderId="0" applyNumberFormat="0" applyBorder="0" applyAlignment="0" applyProtection="0">
      <alignment vertical="center"/>
    </xf>
    <xf numFmtId="0" fontId="91" fillId="0" borderId="30" applyNumberFormat="0" applyFill="0" applyAlignment="0" applyProtection="0">
      <alignment vertical="center"/>
    </xf>
    <xf numFmtId="0" fontId="8" fillId="0" borderId="0">
      <alignment vertical="center"/>
    </xf>
    <xf numFmtId="0" fontId="8" fillId="0" borderId="0">
      <alignment vertical="center"/>
    </xf>
    <xf numFmtId="0" fontId="96" fillId="0" borderId="0" applyNumberFormat="0" applyFill="0" applyBorder="0" applyAlignment="0" applyProtection="0">
      <alignment vertical="center"/>
    </xf>
    <xf numFmtId="0" fontId="12"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14" borderId="0" applyNumberFormat="0" applyBorder="0" applyAlignment="0" applyProtection="0">
      <alignment vertical="center"/>
    </xf>
    <xf numFmtId="0" fontId="88" fillId="0" borderId="20" applyNumberFormat="0" applyFill="0" applyAlignment="0" applyProtection="0">
      <alignment vertical="center"/>
    </xf>
    <xf numFmtId="190" fontId="8" fillId="0" borderId="0" applyFont="0" applyFill="0" applyBorder="0" applyAlignment="0" applyProtection="0">
      <alignment vertical="center"/>
    </xf>
    <xf numFmtId="9" fontId="8" fillId="0" borderId="0" applyFont="0" applyFill="0" applyBorder="0" applyAlignment="0" applyProtection="0">
      <alignment vertical="center"/>
    </xf>
    <xf numFmtId="0" fontId="123" fillId="0" borderId="0" applyNumberFormat="0" applyFill="0" applyBorder="0" applyAlignment="0" applyProtection="0">
      <alignment vertical="center"/>
    </xf>
    <xf numFmtId="0" fontId="91" fillId="0" borderId="30" applyNumberFormat="0" applyFill="0" applyAlignment="0" applyProtection="0">
      <alignment vertical="center"/>
    </xf>
    <xf numFmtId="195" fontId="8" fillId="0" borderId="0" applyFont="0" applyFill="0" applyBorder="0" applyAlignment="0" applyProtection="0">
      <alignment vertical="center"/>
    </xf>
    <xf numFmtId="0" fontId="89" fillId="15" borderId="0" applyNumberFormat="0" applyBorder="0" applyAlignment="0" applyProtection="0">
      <alignment vertical="center"/>
    </xf>
    <xf numFmtId="0" fontId="8" fillId="0" borderId="0">
      <alignment vertical="center"/>
    </xf>
    <xf numFmtId="0" fontId="112" fillId="0" borderId="29" applyNumberFormat="0" applyFill="0" applyAlignment="0" applyProtection="0">
      <alignment vertical="center"/>
    </xf>
    <xf numFmtId="179" fontId="120" fillId="0" borderId="0">
      <alignment vertical="center"/>
    </xf>
    <xf numFmtId="0" fontId="116" fillId="0" borderId="0">
      <alignment vertical="center"/>
    </xf>
    <xf numFmtId="15" fontId="114" fillId="0" borderId="0">
      <alignment vertical="center"/>
    </xf>
    <xf numFmtId="15" fontId="114" fillId="0" borderId="0">
      <alignment vertical="center"/>
    </xf>
    <xf numFmtId="0" fontId="111" fillId="34" borderId="0" applyNumberFormat="0" applyBorder="0" applyAlignment="0" applyProtection="0">
      <alignment vertical="center"/>
    </xf>
    <xf numFmtId="191" fontId="120" fillId="0" borderId="0">
      <alignment vertical="center"/>
    </xf>
    <xf numFmtId="0" fontId="8" fillId="0" borderId="0">
      <alignment vertical="center"/>
    </xf>
    <xf numFmtId="9" fontId="8" fillId="0" borderId="0" applyFont="0" applyFill="0" applyBorder="0" applyAlignment="0" applyProtection="0">
      <alignment vertical="center"/>
    </xf>
    <xf numFmtId="0" fontId="125" fillId="0" borderId="34" applyNumberFormat="0" applyFill="0" applyAlignment="0" applyProtection="0">
      <alignment vertical="center"/>
    </xf>
    <xf numFmtId="0" fontId="8" fillId="0" borderId="0">
      <alignment vertical="center"/>
    </xf>
    <xf numFmtId="0" fontId="93" fillId="19" borderId="0" applyNumberFormat="0" applyBorder="0" applyAlignment="0" applyProtection="0">
      <alignment vertical="center"/>
    </xf>
    <xf numFmtId="0" fontId="71" fillId="22" borderId="0" applyNumberFormat="0" applyBorder="0" applyAlignment="0" applyProtection="0">
      <alignment vertical="center"/>
    </xf>
    <xf numFmtId="0" fontId="115" fillId="0" borderId="31" applyNumberFormat="0" applyAlignment="0" applyProtection="0">
      <alignment horizontal="left" vertical="center"/>
    </xf>
    <xf numFmtId="0" fontId="115" fillId="0" borderId="10">
      <alignment horizontal="left" vertical="center"/>
    </xf>
    <xf numFmtId="0" fontId="115" fillId="0" borderId="10">
      <alignment horizontal="left" vertical="center"/>
    </xf>
    <xf numFmtId="43" fontId="0" fillId="0" borderId="0" applyFont="0" applyFill="0" applyBorder="0" applyAlignment="0" applyProtection="0">
      <alignment vertical="center"/>
    </xf>
    <xf numFmtId="0" fontId="93" fillId="10" borderId="1" applyNumberFormat="0" applyBorder="0" applyAlignment="0" applyProtection="0">
      <alignment vertical="center"/>
    </xf>
    <xf numFmtId="43" fontId="0" fillId="0" borderId="0" applyFont="0" applyFill="0" applyBorder="0" applyAlignment="0" applyProtection="0">
      <alignment vertical="center"/>
    </xf>
    <xf numFmtId="0" fontId="93" fillId="10" borderId="1" applyNumberFormat="0" applyBorder="0" applyAlignment="0" applyProtection="0">
      <alignment vertical="center"/>
    </xf>
    <xf numFmtId="0" fontId="93" fillId="10" borderId="1" applyNumberFormat="0" applyBorder="0" applyAlignment="0" applyProtection="0">
      <alignment vertical="center"/>
    </xf>
    <xf numFmtId="0" fontId="93" fillId="10" borderId="1" applyNumberFormat="0" applyBorder="0" applyAlignment="0" applyProtection="0">
      <alignment vertical="center"/>
    </xf>
    <xf numFmtId="0" fontId="8" fillId="0" borderId="0">
      <alignment vertical="center"/>
    </xf>
    <xf numFmtId="0" fontId="93" fillId="10" borderId="1" applyNumberFormat="0" applyBorder="0" applyAlignment="0" applyProtection="0">
      <alignment vertical="center"/>
    </xf>
    <xf numFmtId="0" fontId="93" fillId="10" borderId="1" applyNumberFormat="0" applyBorder="0" applyAlignment="0" applyProtection="0">
      <alignment vertical="center"/>
    </xf>
    <xf numFmtId="0" fontId="71" fillId="63" borderId="0" applyNumberFormat="0" applyBorder="0" applyAlignment="0" applyProtection="0">
      <alignment vertical="center"/>
    </xf>
    <xf numFmtId="0" fontId="8" fillId="0" borderId="0">
      <alignment vertical="center"/>
    </xf>
    <xf numFmtId="182" fontId="129" fillId="65" borderId="0">
      <alignment vertical="center"/>
    </xf>
    <xf numFmtId="182" fontId="128" fillId="64" borderId="0">
      <alignment vertical="center"/>
    </xf>
    <xf numFmtId="0" fontId="92" fillId="0" borderId="0" applyNumberFormat="0" applyFill="0" applyBorder="0" applyAlignment="0" applyProtection="0">
      <alignment vertical="center"/>
    </xf>
    <xf numFmtId="38" fontId="8" fillId="0" borderId="0" applyFont="0" applyFill="0" applyBorder="0" applyAlignment="0" applyProtection="0">
      <alignment vertical="center"/>
    </xf>
    <xf numFmtId="0" fontId="81" fillId="0" borderId="17" applyNumberFormat="0" applyFill="0" applyProtection="0">
      <alignment horizontal="center" vertical="center"/>
    </xf>
    <xf numFmtId="0" fontId="8" fillId="0" borderId="0">
      <alignment vertical="center"/>
    </xf>
    <xf numFmtId="0" fontId="8" fillId="0" borderId="0">
      <alignment vertical="center"/>
    </xf>
    <xf numFmtId="40" fontId="8" fillId="0" borderId="0" applyFont="0" applyFill="0" applyBorder="0" applyAlignment="0" applyProtection="0">
      <alignment vertical="center"/>
    </xf>
    <xf numFmtId="43" fontId="0" fillId="0" borderId="0" applyFont="0" applyFill="0" applyBorder="0" applyAlignment="0" applyProtection="0">
      <alignment vertical="center"/>
    </xf>
    <xf numFmtId="188" fontId="8" fillId="0" borderId="0" applyFont="0" applyFill="0" applyBorder="0" applyAlignment="0" applyProtection="0">
      <alignment vertical="center"/>
    </xf>
    <xf numFmtId="198" fontId="8" fillId="0" borderId="0" applyFont="0" applyFill="0" applyBorder="0" applyAlignment="0" applyProtection="0">
      <alignment vertical="center"/>
    </xf>
    <xf numFmtId="1" fontId="73" fillId="0" borderId="17" applyFill="0" applyProtection="0">
      <alignment horizontal="center" vertical="center"/>
    </xf>
    <xf numFmtId="0" fontId="88" fillId="0" borderId="20" applyNumberFormat="0" applyFill="0" applyAlignment="0" applyProtection="0">
      <alignment vertical="center"/>
    </xf>
    <xf numFmtId="40" fontId="122" fillId="9" borderId="33">
      <alignment horizontal="centerContinuous" vertical="center"/>
    </xf>
    <xf numFmtId="1" fontId="73" fillId="0" borderId="17" applyFill="0" applyProtection="0">
      <alignment horizontal="center" vertical="center"/>
    </xf>
    <xf numFmtId="40" fontId="122" fillId="9" borderId="33">
      <alignment horizontal="centerContinuous" vertical="center"/>
    </xf>
    <xf numFmtId="9" fontId="8" fillId="0" borderId="0" applyFont="0" applyFill="0" applyBorder="0" applyAlignment="0" applyProtection="0">
      <alignment vertical="center"/>
    </xf>
    <xf numFmtId="0" fontId="96" fillId="0" borderId="22">
      <alignment horizontal="center" vertical="center"/>
    </xf>
    <xf numFmtId="37" fontId="124" fillId="0" borderId="0">
      <alignment vertical="center"/>
    </xf>
    <xf numFmtId="0" fontId="96" fillId="0" borderId="22">
      <alignment horizontal="center" vertical="center"/>
    </xf>
    <xf numFmtId="37" fontId="124" fillId="0" borderId="0">
      <alignment vertical="center"/>
    </xf>
    <xf numFmtId="0" fontId="0" fillId="0" borderId="0">
      <alignment vertical="center"/>
    </xf>
    <xf numFmtId="0" fontId="96" fillId="0" borderId="22">
      <alignment horizontal="center" vertical="center"/>
    </xf>
    <xf numFmtId="37" fontId="124" fillId="0" borderId="0">
      <alignment vertical="center"/>
    </xf>
    <xf numFmtId="0" fontId="96" fillId="0" borderId="22">
      <alignment horizontal="center" vertical="center"/>
    </xf>
    <xf numFmtId="37" fontId="124" fillId="0" borderId="0">
      <alignment vertical="center"/>
    </xf>
    <xf numFmtId="9" fontId="8" fillId="0" borderId="0" applyFont="0" applyFill="0" applyBorder="0" applyAlignment="0" applyProtection="0">
      <alignment vertical="center"/>
    </xf>
    <xf numFmtId="196" fontId="73" fillId="0" borderId="0">
      <alignment vertical="center"/>
    </xf>
    <xf numFmtId="0" fontId="82" fillId="0" borderId="0">
      <alignment vertical="center"/>
    </xf>
    <xf numFmtId="9" fontId="8" fillId="0" borderId="0" applyFont="0" applyFill="0" applyBorder="0" applyAlignment="0" applyProtection="0">
      <alignment vertical="center"/>
    </xf>
    <xf numFmtId="0" fontId="117" fillId="21" borderId="28" applyNumberFormat="0" applyAlignment="0" applyProtection="0">
      <alignment vertical="center"/>
    </xf>
    <xf numFmtId="0" fontId="8" fillId="0" borderId="0">
      <alignment vertical="center"/>
    </xf>
    <xf numFmtId="3" fontId="8" fillId="0" borderId="0" applyFont="0" applyFill="0" applyBorder="0" applyAlignment="0" applyProtection="0">
      <alignment vertical="center"/>
    </xf>
    <xf numFmtId="0" fontId="8" fillId="0" borderId="0">
      <alignment vertical="center"/>
    </xf>
    <xf numFmtId="14" fontId="90" fillId="0" borderId="0">
      <alignment horizontal="center" vertical="center" wrapText="1"/>
      <protection locked="0"/>
    </xf>
    <xf numFmtId="0" fontId="8" fillId="0" borderId="0">
      <alignment vertical="center"/>
    </xf>
    <xf numFmtId="0" fontId="119" fillId="61" borderId="3">
      <alignment vertical="center"/>
      <protection locked="0"/>
    </xf>
    <xf numFmtId="0" fontId="0" fillId="0" borderId="0">
      <alignment vertical="center"/>
    </xf>
    <xf numFmtId="10" fontId="8" fillId="0" borderId="0" applyFont="0" applyFill="0" applyBorder="0" applyAlignment="0" applyProtection="0">
      <alignment vertical="center"/>
    </xf>
    <xf numFmtId="9" fontId="8" fillId="0" borderId="0" applyFont="0" applyFill="0" applyBorder="0" applyAlignment="0" applyProtection="0">
      <alignment vertical="center"/>
    </xf>
    <xf numFmtId="0" fontId="127" fillId="0" borderId="0" applyNumberFormat="0" applyFill="0" applyBorder="0" applyAlignment="0" applyProtection="0">
      <alignment vertical="center"/>
    </xf>
    <xf numFmtId="0" fontId="95" fillId="0" borderId="0" applyNumberForma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197" fontId="8" fillId="0" borderId="0" applyFont="0" applyFill="0" applyProtection="0">
      <alignment vertical="center"/>
    </xf>
    <xf numFmtId="0" fontId="71" fillId="35" borderId="0" applyNumberFormat="0" applyBorder="0" applyAlignment="0" applyProtection="0">
      <alignment vertical="center"/>
    </xf>
    <xf numFmtId="0" fontId="8" fillId="0" borderId="0" applyNumberFormat="0" applyFont="0" applyFill="0" applyBorder="0" applyAlignment="0" applyProtection="0">
      <alignment horizontal="left" vertical="center"/>
    </xf>
    <xf numFmtId="0" fontId="96" fillId="0" borderId="22">
      <alignment horizontal="center" vertical="center"/>
    </xf>
    <xf numFmtId="0" fontId="73" fillId="0" borderId="9" applyNumberFormat="0" applyFill="0" applyProtection="0">
      <alignment horizontal="right" vertical="center"/>
    </xf>
    <xf numFmtId="15" fontId="8" fillId="0" borderId="0" applyFont="0" applyFill="0" applyBorder="0" applyAlignment="0" applyProtection="0">
      <alignment vertical="center"/>
    </xf>
    <xf numFmtId="0" fontId="73" fillId="0" borderId="9" applyNumberFormat="0" applyFill="0" applyProtection="0">
      <alignment horizontal="right" vertical="center"/>
    </xf>
    <xf numFmtId="15" fontId="8" fillId="0" borderId="0" applyFont="0" applyFill="0" applyBorder="0" applyAlignment="0" applyProtection="0">
      <alignment vertical="center"/>
    </xf>
    <xf numFmtId="0" fontId="91" fillId="0" borderId="0" applyNumberFormat="0" applyFill="0" applyBorder="0" applyAlignment="0" applyProtection="0">
      <alignment vertical="center"/>
    </xf>
    <xf numFmtId="4" fontId="8" fillId="0" borderId="0" applyFont="0" applyFill="0" applyBorder="0" applyAlignment="0" applyProtection="0">
      <alignment vertical="center"/>
    </xf>
    <xf numFmtId="0" fontId="8" fillId="0" borderId="0">
      <alignment vertical="center"/>
    </xf>
    <xf numFmtId="4" fontId="8" fillId="0" borderId="0" applyFont="0" applyFill="0" applyBorder="0" applyAlignment="0" applyProtection="0">
      <alignment vertical="center"/>
    </xf>
    <xf numFmtId="0" fontId="73" fillId="0" borderId="9" applyNumberFormat="0" applyFill="0" applyProtection="0">
      <alignment horizontal="right" vertical="center"/>
    </xf>
    <xf numFmtId="0" fontId="0" fillId="0" borderId="0">
      <alignment vertical="center"/>
    </xf>
    <xf numFmtId="0" fontId="96" fillId="0" borderId="22">
      <alignment horizontal="center" vertical="center"/>
    </xf>
    <xf numFmtId="0" fontId="0" fillId="0" borderId="0">
      <alignment vertical="center"/>
    </xf>
    <xf numFmtId="0" fontId="96" fillId="0" borderId="22">
      <alignment horizontal="center" vertical="center"/>
    </xf>
    <xf numFmtId="0" fontId="96" fillId="0" borderId="22">
      <alignment horizontal="center" vertical="center"/>
    </xf>
    <xf numFmtId="0" fontId="96" fillId="0" borderId="22">
      <alignment horizontal="center" vertical="center"/>
    </xf>
    <xf numFmtId="0" fontId="8" fillId="0" borderId="0">
      <alignment vertical="center"/>
    </xf>
    <xf numFmtId="3" fontId="8" fillId="0" borderId="0" applyFont="0" applyFill="0" applyBorder="0" applyAlignment="0" applyProtection="0">
      <alignment vertical="center"/>
    </xf>
    <xf numFmtId="0" fontId="8" fillId="0" borderId="0">
      <alignment vertical="center"/>
    </xf>
    <xf numFmtId="0" fontId="117" fillId="21" borderId="28" applyNumberFormat="0" applyAlignment="0" applyProtection="0">
      <alignment vertical="center"/>
    </xf>
    <xf numFmtId="0" fontId="8" fillId="0" borderId="0">
      <alignment vertical="center"/>
    </xf>
    <xf numFmtId="0" fontId="8" fillId="62" borderId="0" applyNumberFormat="0" applyFont="0" applyBorder="0" applyAlignment="0" applyProtection="0">
      <alignment vertical="center"/>
    </xf>
    <xf numFmtId="0" fontId="119" fillId="61" borderId="3">
      <alignment vertical="center"/>
      <protection locked="0"/>
    </xf>
    <xf numFmtId="0" fontId="131" fillId="0" borderId="0">
      <alignment vertical="center"/>
    </xf>
    <xf numFmtId="0" fontId="71" fillId="51" borderId="0" applyNumberFormat="0" applyBorder="0" applyAlignment="0" applyProtection="0">
      <alignment vertical="center"/>
    </xf>
    <xf numFmtId="0" fontId="119" fillId="61" borderId="3">
      <alignment vertical="center"/>
      <protection locked="0"/>
    </xf>
    <xf numFmtId="0" fontId="8" fillId="0" borderId="0">
      <alignment vertical="center"/>
    </xf>
    <xf numFmtId="0" fontId="119" fillId="61" borderId="3">
      <alignment vertical="center"/>
      <protection locked="0"/>
    </xf>
    <xf numFmtId="9" fontId="8" fillId="0" borderId="0" applyFont="0" applyFill="0" applyBorder="0" applyAlignment="0" applyProtection="0">
      <alignment vertical="center"/>
    </xf>
    <xf numFmtId="43" fontId="0"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187" fontId="0" fillId="0" borderId="0" applyFont="0" applyFill="0" applyBorder="0" applyAlignment="0" applyProtection="0">
      <alignment vertical="center"/>
    </xf>
    <xf numFmtId="0" fontId="130" fillId="0" borderId="0" applyNumberFormat="0" applyFill="0" applyBorder="0" applyAlignment="0" applyProtection="0">
      <alignment vertical="center"/>
    </xf>
    <xf numFmtId="0" fontId="95" fillId="0" borderId="0" applyNumberForma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92" fillId="0" borderId="0" applyNumberFormat="0" applyFill="0" applyBorder="0" applyAlignment="0" applyProtection="0">
      <alignment vertical="center"/>
    </xf>
    <xf numFmtId="0" fontId="97" fillId="13" borderId="0" applyNumberFormat="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pplyProtection="0"/>
    <xf numFmtId="9"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0"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125" fillId="0" borderId="34" applyNumberFormat="0" applyFill="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112" fillId="0" borderId="29" applyNumberFormat="0" applyFill="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73" fillId="0" borderId="9" applyNumberFormat="0" applyFill="0" applyProtection="0">
      <alignment horizontal="right" vertical="center"/>
    </xf>
    <xf numFmtId="9"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121" fillId="0" borderId="32" applyNumberFormat="0" applyFill="0" applyAlignment="0" applyProtection="0">
      <alignment vertical="center"/>
    </xf>
    <xf numFmtId="9" fontId="8" fillId="0" borderId="0" applyFont="0" applyFill="0" applyBorder="0" applyAlignment="0" applyProtection="0">
      <alignment vertical="center"/>
    </xf>
    <xf numFmtId="0" fontId="130" fillId="0" borderId="36" applyNumberFormat="0" applyFill="0" applyAlignment="0" applyProtection="0">
      <alignment vertical="center"/>
    </xf>
    <xf numFmtId="0" fontId="127" fillId="0" borderId="0" applyNumberFormat="0" applyFill="0" applyBorder="0" applyAlignment="0" applyProtection="0">
      <alignment vertical="center"/>
    </xf>
    <xf numFmtId="9" fontId="8" fillId="0" borderId="0" applyFont="0" applyFill="0" applyBorder="0" applyAlignment="0" applyProtection="0">
      <alignment vertical="center"/>
    </xf>
    <xf numFmtId="0" fontId="92" fillId="0" borderId="0" applyNumberFormat="0" applyFill="0" applyBorder="0" applyAlignment="0" applyProtection="0">
      <alignment vertical="center"/>
    </xf>
    <xf numFmtId="0" fontId="95" fillId="0" borderId="0" applyNumberFormat="0" applyFill="0" applyBorder="0" applyAlignment="0" applyProtection="0">
      <alignment vertical="center"/>
    </xf>
    <xf numFmtId="9" fontId="8" fillId="0" borderId="0" applyFont="0" applyFill="0" applyBorder="0" applyAlignment="0" applyProtection="0">
      <alignment vertical="center"/>
    </xf>
    <xf numFmtId="0" fontId="92" fillId="0" borderId="0" applyNumberFormat="0" applyFill="0" applyBorder="0" applyAlignment="0" applyProtection="0">
      <alignment vertical="center"/>
    </xf>
    <xf numFmtId="9" fontId="8" fillId="0" borderId="0" applyFont="0" applyFill="0" applyBorder="0" applyAlignment="0" applyProtection="0">
      <alignment vertical="center"/>
    </xf>
    <xf numFmtId="0" fontId="132" fillId="0" borderId="9" applyNumberFormat="0" applyFill="0" applyProtection="0">
      <alignment horizontal="center" vertical="center"/>
    </xf>
    <xf numFmtId="180" fontId="8" fillId="0" borderId="0" applyFont="0" applyFill="0" applyBorder="0" applyAlignment="0" applyProtection="0">
      <alignment vertical="center"/>
    </xf>
    <xf numFmtId="0" fontId="73" fillId="0" borderId="9" applyNumberFormat="0" applyFill="0" applyProtection="0">
      <alignment horizontal="right" vertical="center"/>
    </xf>
    <xf numFmtId="0" fontId="73" fillId="0" borderId="9" applyNumberFormat="0" applyFill="0" applyProtection="0">
      <alignment horizontal="right" vertical="center"/>
    </xf>
    <xf numFmtId="0" fontId="88" fillId="0" borderId="20" applyNumberFormat="0" applyFill="0" applyAlignment="0" applyProtection="0">
      <alignment vertical="center"/>
    </xf>
    <xf numFmtId="0" fontId="88" fillId="0" borderId="20" applyNumberFormat="0" applyFill="0" applyAlignment="0" applyProtection="0">
      <alignment vertical="center"/>
    </xf>
    <xf numFmtId="0" fontId="112" fillId="0" borderId="29" applyNumberFormat="0" applyFill="0" applyAlignment="0" applyProtection="0">
      <alignment vertical="center"/>
    </xf>
    <xf numFmtId="0" fontId="8" fillId="0" borderId="0">
      <alignment vertical="center"/>
    </xf>
    <xf numFmtId="0" fontId="88" fillId="0" borderId="20" applyNumberFormat="0" applyFill="0" applyAlignment="0" applyProtection="0">
      <alignment vertical="center"/>
    </xf>
    <xf numFmtId="0" fontId="8" fillId="0" borderId="0">
      <alignment vertical="center"/>
    </xf>
    <xf numFmtId="0" fontId="112" fillId="0" borderId="29" applyNumberFormat="0" applyFill="0" applyAlignment="0" applyProtection="0">
      <alignment vertical="center"/>
    </xf>
    <xf numFmtId="0" fontId="8" fillId="0" borderId="0">
      <alignment vertical="center"/>
    </xf>
    <xf numFmtId="0" fontId="112" fillId="0" borderId="29" applyNumberFormat="0" applyFill="0" applyAlignment="0" applyProtection="0">
      <alignment vertical="center"/>
    </xf>
    <xf numFmtId="0" fontId="112" fillId="0" borderId="29" applyNumberFormat="0" applyFill="0" applyAlignment="0" applyProtection="0">
      <alignment vertical="center"/>
    </xf>
    <xf numFmtId="0" fontId="112" fillId="0" borderId="29" applyNumberFormat="0" applyFill="0" applyAlignment="0" applyProtection="0">
      <alignment vertical="center"/>
    </xf>
    <xf numFmtId="0" fontId="112" fillId="0" borderId="29" applyNumberFormat="0" applyFill="0" applyAlignment="0" applyProtection="0">
      <alignment vertical="center"/>
    </xf>
    <xf numFmtId="0" fontId="89" fillId="15" borderId="0" applyNumberFormat="0" applyBorder="0" applyAlignment="0" applyProtection="0">
      <alignment vertical="center"/>
    </xf>
    <xf numFmtId="0" fontId="91" fillId="0" borderId="30" applyNumberFormat="0" applyFill="0" applyAlignment="0" applyProtection="0">
      <alignment vertical="center"/>
    </xf>
    <xf numFmtId="0" fontId="112" fillId="0" borderId="29" applyNumberFormat="0" applyFill="0" applyAlignment="0" applyProtection="0">
      <alignment vertical="center"/>
    </xf>
    <xf numFmtId="0" fontId="112" fillId="0" borderId="29" applyNumberFormat="0" applyFill="0" applyAlignment="0" applyProtection="0">
      <alignment vertical="center"/>
    </xf>
    <xf numFmtId="0" fontId="8" fillId="0" borderId="0">
      <alignment vertical="center"/>
    </xf>
    <xf numFmtId="0" fontId="112" fillId="0" borderId="29" applyNumberFormat="0" applyFill="0" applyAlignment="0" applyProtection="0">
      <alignment vertical="center"/>
    </xf>
    <xf numFmtId="0" fontId="112" fillId="0" borderId="29" applyNumberFormat="0" applyFill="0" applyAlignment="0" applyProtection="0">
      <alignment vertical="center"/>
    </xf>
    <xf numFmtId="0" fontId="112" fillId="0" borderId="29" applyNumberFormat="0" applyFill="0" applyAlignment="0" applyProtection="0">
      <alignment vertical="center"/>
    </xf>
    <xf numFmtId="0" fontId="8" fillId="0" borderId="0"/>
    <xf numFmtId="0" fontId="8" fillId="0" borderId="0">
      <alignment vertical="center"/>
    </xf>
    <xf numFmtId="0" fontId="112" fillId="0" borderId="29" applyNumberFormat="0" applyFill="0" applyAlignment="0" applyProtection="0">
      <alignment vertical="center"/>
    </xf>
    <xf numFmtId="0" fontId="89" fillId="15" borderId="0" applyNumberFormat="0" applyBorder="0" applyAlignment="0" applyProtection="0">
      <alignment vertical="center"/>
    </xf>
    <xf numFmtId="0" fontId="130" fillId="0" borderId="36" applyNumberFormat="0" applyFill="0" applyAlignment="0" applyProtection="0">
      <alignment vertical="center"/>
    </xf>
    <xf numFmtId="0" fontId="89" fillId="15" borderId="0" applyNumberFormat="0" applyBorder="0" applyAlignment="0" applyProtection="0">
      <alignment vertical="center"/>
    </xf>
    <xf numFmtId="0" fontId="91" fillId="0" borderId="30" applyNumberFormat="0" applyFill="0" applyAlignment="0" applyProtection="0">
      <alignment vertical="center"/>
    </xf>
    <xf numFmtId="0" fontId="91" fillId="0" borderId="30" applyNumberFormat="0" applyFill="0" applyAlignment="0" applyProtection="0">
      <alignment vertical="center"/>
    </xf>
    <xf numFmtId="0" fontId="91" fillId="0" borderId="30" applyNumberFormat="0" applyFill="0" applyAlignment="0" applyProtection="0">
      <alignment vertical="center"/>
    </xf>
    <xf numFmtId="0" fontId="91" fillId="0" borderId="30" applyNumberFormat="0" applyFill="0" applyAlignment="0" applyProtection="0">
      <alignment vertical="center"/>
    </xf>
    <xf numFmtId="0" fontId="73" fillId="0" borderId="9" applyNumberFormat="0" applyFill="0" applyProtection="0">
      <alignment horizontal="left" vertical="center"/>
    </xf>
    <xf numFmtId="0" fontId="91" fillId="0" borderId="30" applyNumberFormat="0" applyFill="0" applyAlignment="0" applyProtection="0">
      <alignment vertical="center"/>
    </xf>
    <xf numFmtId="0" fontId="91" fillId="0" borderId="30" applyNumberFormat="0" applyFill="0" applyAlignment="0" applyProtection="0">
      <alignment vertical="center"/>
    </xf>
    <xf numFmtId="0" fontId="91" fillId="0" borderId="30" applyNumberFormat="0" applyFill="0" applyAlignment="0" applyProtection="0">
      <alignment vertical="center"/>
    </xf>
    <xf numFmtId="0" fontId="91" fillId="0" borderId="0" applyNumberFormat="0" applyFill="0" applyBorder="0" applyAlignment="0" applyProtection="0">
      <alignment vertical="center"/>
    </xf>
    <xf numFmtId="0" fontId="91" fillId="0" borderId="30" applyNumberFormat="0" applyFill="0" applyAlignment="0" applyProtection="0">
      <alignment vertical="center"/>
    </xf>
    <xf numFmtId="0" fontId="91" fillId="0" borderId="30" applyNumberFormat="0" applyFill="0" applyAlignment="0" applyProtection="0">
      <alignment vertical="center"/>
    </xf>
    <xf numFmtId="0" fontId="91" fillId="0" borderId="30" applyNumberFormat="0" applyFill="0" applyAlignment="0" applyProtection="0">
      <alignment vertical="center"/>
    </xf>
    <xf numFmtId="0" fontId="113" fillId="0" borderId="1">
      <alignment horizontal="left" vertical="center"/>
    </xf>
    <xf numFmtId="0" fontId="91" fillId="0" borderId="30" applyNumberFormat="0" applyFill="0" applyAlignment="0" applyProtection="0">
      <alignment vertical="center"/>
    </xf>
    <xf numFmtId="0" fontId="8" fillId="0" borderId="0">
      <alignment vertical="center"/>
    </xf>
    <xf numFmtId="0" fontId="91" fillId="0" borderId="30" applyNumberFormat="0" applyFill="0" applyAlignment="0" applyProtection="0">
      <alignment vertical="center"/>
    </xf>
    <xf numFmtId="0" fontId="8" fillId="0" borderId="0">
      <alignment vertical="center"/>
    </xf>
    <xf numFmtId="1" fontId="73" fillId="0" borderId="17" applyFill="0" applyProtection="0">
      <alignment horizontal="center" vertical="center"/>
    </xf>
    <xf numFmtId="0" fontId="91" fillId="0" borderId="30" applyNumberFormat="0" applyFill="0" applyAlignment="0" applyProtection="0">
      <alignment vertical="center"/>
    </xf>
    <xf numFmtId="187" fontId="0" fillId="0" borderId="0" applyFont="0" applyFill="0" applyBorder="0" applyAlignment="0" applyProtection="0">
      <alignment vertical="center"/>
    </xf>
    <xf numFmtId="0" fontId="130" fillId="0" borderId="0" applyNumberFormat="0" applyFill="0" applyBorder="0" applyAlignment="0" applyProtection="0">
      <alignment vertical="center"/>
    </xf>
    <xf numFmtId="43" fontId="0" fillId="0" borderId="0" applyFont="0" applyFill="0" applyBorder="0" applyAlignment="0" applyProtection="0">
      <alignment vertical="center"/>
    </xf>
    <xf numFmtId="0" fontId="91" fillId="0" borderId="0" applyNumberFormat="0" applyFill="0" applyBorder="0" applyAlignment="0" applyProtection="0">
      <alignment vertical="center"/>
    </xf>
    <xf numFmtId="43" fontId="0" fillId="0" borderId="0" applyFon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43" fontId="0" fillId="0" borderId="0" applyFont="0" applyFill="0" applyBorder="0" applyAlignment="0" applyProtection="0">
      <alignment vertical="center"/>
    </xf>
    <xf numFmtId="0" fontId="91" fillId="0" borderId="0" applyNumberFormat="0" applyFill="0" applyBorder="0" applyAlignment="0" applyProtection="0">
      <alignment vertical="center"/>
    </xf>
    <xf numFmtId="43" fontId="0" fillId="0" borderId="0" applyFon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43" fontId="0" fillId="0" borderId="0" applyFont="0" applyFill="0" applyBorder="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43" fontId="0" fillId="0" borderId="0" applyFont="0" applyFill="0" applyBorder="0" applyAlignment="0" applyProtection="0">
      <alignment vertical="center"/>
    </xf>
    <xf numFmtId="0" fontId="91" fillId="0" borderId="0" applyNumberFormat="0" applyFill="0" applyBorder="0" applyAlignment="0" applyProtection="0">
      <alignment vertical="center"/>
    </xf>
    <xf numFmtId="0" fontId="97" fillId="34"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91" fillId="0" borderId="0" applyNumberFormat="0" applyFill="0" applyBorder="0" applyAlignment="0" applyProtection="0">
      <alignment vertical="center"/>
    </xf>
    <xf numFmtId="43" fontId="0" fillId="0" borderId="0" applyFont="0" applyFill="0" applyBorder="0" applyAlignment="0" applyProtection="0">
      <alignment vertical="center"/>
    </xf>
    <xf numFmtId="0" fontId="91"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0" fillId="0" borderId="0">
      <alignment vertical="center"/>
    </xf>
    <xf numFmtId="0" fontId="92" fillId="0" borderId="0" applyNumberFormat="0" applyFill="0" applyBorder="0" applyAlignment="0" applyProtection="0">
      <alignment vertical="center"/>
    </xf>
    <xf numFmtId="0" fontId="117" fillId="21" borderId="28" applyNumberFormat="0" applyAlignment="0" applyProtection="0">
      <alignment vertical="center"/>
    </xf>
    <xf numFmtId="0" fontId="0" fillId="0" borderId="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8" fillId="0" borderId="0">
      <alignment vertical="center"/>
    </xf>
    <xf numFmtId="0" fontId="132" fillId="0" borderId="9" applyNumberFormat="0" applyFill="0" applyProtection="0">
      <alignment horizontal="center" vertical="center"/>
    </xf>
    <xf numFmtId="0" fontId="132" fillId="0" borderId="9" applyNumberFormat="0" applyFill="0" applyProtection="0">
      <alignment horizontal="center" vertical="center"/>
    </xf>
    <xf numFmtId="0" fontId="89" fillId="20" borderId="0" applyNumberFormat="0" applyBorder="0" applyAlignment="0" applyProtection="0">
      <alignment vertical="center"/>
    </xf>
    <xf numFmtId="0" fontId="132" fillId="0" borderId="9" applyNumberFormat="0" applyFill="0" applyProtection="0">
      <alignment horizontal="center" vertical="center"/>
    </xf>
    <xf numFmtId="0" fontId="132" fillId="0" borderId="9" applyNumberFormat="0" applyFill="0" applyProtection="0">
      <alignment horizontal="center" vertical="center"/>
    </xf>
    <xf numFmtId="0" fontId="97" fillId="13" borderId="0" applyNumberFormat="0" applyBorder="0" applyAlignment="0" applyProtection="0">
      <alignment vertical="center"/>
    </xf>
    <xf numFmtId="0" fontId="132" fillId="0" borderId="9" applyNumberFormat="0" applyFill="0" applyProtection="0">
      <alignment horizontal="center" vertical="center"/>
    </xf>
    <xf numFmtId="0" fontId="132" fillId="0" borderId="9" applyNumberFormat="0" applyFill="0" applyProtection="0">
      <alignment horizontal="center" vertical="center"/>
    </xf>
    <xf numFmtId="0" fontId="132" fillId="0" borderId="9" applyNumberFormat="0" applyFill="0" applyProtection="0">
      <alignment horizontal="center" vertical="center"/>
    </xf>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8" fillId="0" borderId="0">
      <alignment vertical="center"/>
    </xf>
    <xf numFmtId="0" fontId="81" fillId="0" borderId="17" applyNumberFormat="0" applyFill="0" applyProtection="0">
      <alignment horizontal="center" vertical="center"/>
    </xf>
    <xf numFmtId="0" fontId="8" fillId="0" borderId="0">
      <alignment vertical="center"/>
    </xf>
    <xf numFmtId="0" fontId="81" fillId="0" borderId="17" applyNumberFormat="0" applyFill="0" applyProtection="0">
      <alignment horizontal="center" vertical="center"/>
    </xf>
    <xf numFmtId="0" fontId="8" fillId="0" borderId="0">
      <alignment vertical="center"/>
    </xf>
    <xf numFmtId="0" fontId="8" fillId="0" borderId="0">
      <alignment vertical="center"/>
    </xf>
    <xf numFmtId="0" fontId="81" fillId="0" borderId="17" applyNumberFormat="0" applyFill="0" applyProtection="0">
      <alignment horizontal="center" vertical="center"/>
    </xf>
    <xf numFmtId="0" fontId="8" fillId="0" borderId="0">
      <alignment vertical="center"/>
    </xf>
    <xf numFmtId="0" fontId="81" fillId="0" borderId="17" applyNumberFormat="0" applyFill="0" applyProtection="0">
      <alignment horizontal="center" vertical="center"/>
    </xf>
    <xf numFmtId="0" fontId="8" fillId="0" borderId="0">
      <alignment vertical="center"/>
    </xf>
    <xf numFmtId="0" fontId="81" fillId="0" borderId="17" applyNumberFormat="0" applyFill="0" applyProtection="0">
      <alignment horizontal="center" vertical="center"/>
    </xf>
    <xf numFmtId="0" fontId="95" fillId="0" borderId="0" applyNumberFormat="0" applyFill="0" applyBorder="0" applyAlignment="0" applyProtection="0">
      <alignment vertical="center"/>
    </xf>
    <xf numFmtId="0" fontId="97" fillId="13" borderId="0" applyNumberFormat="0" applyBorder="0" applyAlignment="0" applyProtection="0">
      <alignment vertical="center"/>
    </xf>
    <xf numFmtId="0" fontId="97" fillId="13" borderId="0" applyNumberFormat="0" applyBorder="0" applyAlignment="0" applyProtection="0">
      <alignment vertical="center"/>
    </xf>
    <xf numFmtId="0" fontId="95" fillId="0" borderId="0" applyNumberFormat="0" applyFill="0" applyBorder="0" applyAlignment="0" applyProtection="0">
      <alignment vertical="center"/>
    </xf>
    <xf numFmtId="0" fontId="97" fillId="13" borderId="0" applyNumberFormat="0" applyBorder="0" applyAlignment="0" applyProtection="0">
      <alignment vertical="center"/>
    </xf>
    <xf numFmtId="0" fontId="97" fillId="13" borderId="0" applyNumberFormat="0" applyBorder="0" applyAlignment="0" applyProtection="0">
      <alignment vertical="center"/>
    </xf>
    <xf numFmtId="0" fontId="97" fillId="13" borderId="0" applyNumberFormat="0" applyBorder="0" applyAlignment="0" applyProtection="0">
      <alignment vertical="center"/>
    </xf>
    <xf numFmtId="0" fontId="97" fillId="34" borderId="0" applyNumberFormat="0" applyBorder="0" applyAlignment="0" applyProtection="0">
      <alignment vertical="center"/>
    </xf>
    <xf numFmtId="0" fontId="110" fillId="0" borderId="0" applyNumberFormat="0" applyFill="0" applyBorder="0" applyAlignment="0" applyProtection="0">
      <alignment vertical="center"/>
    </xf>
    <xf numFmtId="0" fontId="97" fillId="13" borderId="0" applyNumberFormat="0" applyBorder="0" applyAlignment="0" applyProtection="0">
      <alignment vertical="center"/>
    </xf>
    <xf numFmtId="0" fontId="97" fillId="13" borderId="0" applyNumberFormat="0" applyBorder="0" applyAlignment="0" applyProtection="0">
      <alignment vertical="center"/>
    </xf>
    <xf numFmtId="0" fontId="97" fillId="13" borderId="0" applyNumberFormat="0" applyBorder="0" applyAlignment="0" applyProtection="0">
      <alignment vertical="center"/>
    </xf>
    <xf numFmtId="0" fontId="97" fillId="13" borderId="0" applyNumberFormat="0" applyBorder="0" applyAlignment="0" applyProtection="0">
      <alignment vertical="center"/>
    </xf>
    <xf numFmtId="0" fontId="97" fillId="13" borderId="0" applyNumberFormat="0" applyBorder="0" applyAlignment="0" applyProtection="0">
      <alignment vertical="center"/>
    </xf>
    <xf numFmtId="0" fontId="97" fillId="13" borderId="0" applyNumberFormat="0" applyBorder="0" applyAlignment="0" applyProtection="0">
      <alignment vertical="center"/>
    </xf>
    <xf numFmtId="0" fontId="97" fillId="13" borderId="0" applyNumberFormat="0" applyBorder="0" applyAlignment="0" applyProtection="0">
      <alignment vertical="center"/>
    </xf>
    <xf numFmtId="0" fontId="111" fillId="34" borderId="0" applyNumberFormat="0" applyBorder="0" applyAlignment="0" applyProtection="0">
      <alignment vertical="center"/>
    </xf>
    <xf numFmtId="0" fontId="97" fillId="13" borderId="0" applyNumberFormat="0" applyBorder="0" applyAlignment="0" applyProtection="0">
      <alignment vertical="center"/>
    </xf>
    <xf numFmtId="0" fontId="8" fillId="0" borderId="0">
      <alignment vertical="center"/>
    </xf>
    <xf numFmtId="0" fontId="97" fillId="13" borderId="0" applyNumberFormat="0" applyBorder="0" applyAlignment="0" applyProtection="0">
      <alignment vertical="center"/>
    </xf>
    <xf numFmtId="0" fontId="111" fillId="34" borderId="0" applyNumberFormat="0" applyBorder="0" applyAlignment="0" applyProtection="0">
      <alignment vertical="center"/>
    </xf>
    <xf numFmtId="0" fontId="111" fillId="34" borderId="0" applyNumberFormat="0" applyBorder="0" applyAlignment="0" applyProtection="0">
      <alignment vertical="center"/>
    </xf>
    <xf numFmtId="0" fontId="97" fillId="34" borderId="0" applyNumberFormat="0" applyBorder="0" applyAlignment="0" applyProtection="0">
      <alignment vertical="center"/>
    </xf>
    <xf numFmtId="0" fontId="97" fillId="34" borderId="0" applyNumberFormat="0" applyBorder="0" applyAlignment="0" applyProtection="0">
      <alignment vertical="center"/>
    </xf>
    <xf numFmtId="0" fontId="97" fillId="34" borderId="0" applyNumberFormat="0" applyBorder="0" applyAlignment="0" applyProtection="0">
      <alignment vertical="center"/>
    </xf>
    <xf numFmtId="0" fontId="97" fillId="34" borderId="0" applyNumberFormat="0" applyBorder="0" applyAlignment="0" applyProtection="0">
      <alignment vertical="center"/>
    </xf>
    <xf numFmtId="0" fontId="97" fillId="34" borderId="0" applyNumberFormat="0" applyBorder="0" applyAlignment="0" applyProtection="0">
      <alignment vertical="center"/>
    </xf>
    <xf numFmtId="0" fontId="97" fillId="34" borderId="0" applyNumberFormat="0" applyBorder="0" applyAlignment="0" applyProtection="0">
      <alignment vertical="center"/>
    </xf>
    <xf numFmtId="0" fontId="97" fillId="34" borderId="0" applyNumberFormat="0" applyBorder="0" applyAlignment="0" applyProtection="0">
      <alignment vertical="center"/>
    </xf>
    <xf numFmtId="0" fontId="8" fillId="0" borderId="0">
      <alignment vertical="center"/>
    </xf>
    <xf numFmtId="0" fontId="111" fillId="13" borderId="0" applyNumberFormat="0" applyBorder="0" applyAlignment="0" applyProtection="0">
      <alignment vertical="center"/>
    </xf>
    <xf numFmtId="0" fontId="111" fillId="13" borderId="0" applyNumberFormat="0" applyBorder="0" applyAlignment="0" applyProtection="0">
      <alignment vertical="center"/>
    </xf>
    <xf numFmtId="0" fontId="111" fillId="13" borderId="0" applyNumberFormat="0" applyBorder="0" applyAlignment="0" applyProtection="0">
      <alignment vertical="center"/>
    </xf>
    <xf numFmtId="0" fontId="111" fillId="13" borderId="0" applyNumberFormat="0" applyBorder="0" applyAlignment="0" applyProtection="0">
      <alignment vertical="center"/>
    </xf>
    <xf numFmtId="0" fontId="0" fillId="0" borderId="0">
      <alignment vertical="center"/>
    </xf>
    <xf numFmtId="0" fontId="111" fillId="13" borderId="0" applyNumberFormat="0" applyBorder="0" applyAlignment="0" applyProtection="0">
      <alignment vertical="center"/>
    </xf>
    <xf numFmtId="0" fontId="111" fillId="13" borderId="0" applyNumberFormat="0" applyBorder="0" applyAlignment="0" applyProtection="0">
      <alignment vertical="center"/>
    </xf>
    <xf numFmtId="0" fontId="98" fillId="17" borderId="0" applyNumberFormat="0" applyBorder="0" applyAlignment="0" applyProtection="0">
      <alignment vertical="center"/>
    </xf>
    <xf numFmtId="0" fontId="111" fillId="13" borderId="0" applyNumberFormat="0" applyBorder="0" applyAlignment="0" applyProtection="0">
      <alignment vertical="center"/>
    </xf>
    <xf numFmtId="0" fontId="76" fillId="13" borderId="0" applyNumberFormat="0" applyBorder="0" applyAlignment="0" applyProtection="0">
      <alignment vertical="center"/>
    </xf>
    <xf numFmtId="0" fontId="97" fillId="34" borderId="0" applyNumberFormat="0" applyBorder="0" applyAlignment="0" applyProtection="0">
      <alignment vertical="center"/>
    </xf>
    <xf numFmtId="0" fontId="117" fillId="21" borderId="28" applyNumberFormat="0" applyAlignment="0" applyProtection="0">
      <alignment vertical="center"/>
    </xf>
    <xf numFmtId="0" fontId="8" fillId="0" borderId="0">
      <alignment vertical="center"/>
    </xf>
    <xf numFmtId="0" fontId="8" fillId="0" borderId="0">
      <alignment vertical="center"/>
    </xf>
    <xf numFmtId="0" fontId="114" fillId="0" borderId="0">
      <alignment vertical="center"/>
    </xf>
    <xf numFmtId="0" fontId="97" fillId="34" borderId="0" applyNumberFormat="0" applyBorder="0" applyAlignment="0" applyProtection="0">
      <alignment vertical="center"/>
    </xf>
    <xf numFmtId="0" fontId="117" fillId="21" borderId="28" applyNumberFormat="0" applyAlignment="0" applyProtection="0">
      <alignment vertical="center"/>
    </xf>
    <xf numFmtId="0" fontId="8" fillId="0" borderId="0">
      <alignment vertical="center"/>
    </xf>
    <xf numFmtId="0" fontId="6" fillId="0" borderId="0">
      <alignment vertical="center"/>
    </xf>
    <xf numFmtId="0" fontId="6" fillId="0" borderId="0">
      <alignment vertical="center"/>
    </xf>
    <xf numFmtId="0" fontId="97" fillId="34" borderId="0" applyNumberFormat="0" applyBorder="0" applyAlignment="0" applyProtection="0">
      <alignment vertical="center"/>
    </xf>
    <xf numFmtId="0" fontId="6" fillId="0" borderId="0">
      <alignment vertical="center"/>
    </xf>
    <xf numFmtId="0" fontId="97" fillId="34"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8"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9" fillId="15" borderId="0" applyNumberFormat="0" applyBorder="0" applyAlignment="0" applyProtection="0">
      <alignment vertical="center"/>
    </xf>
    <xf numFmtId="0" fontId="8" fillId="0" borderId="0">
      <alignment vertical="center"/>
    </xf>
    <xf numFmtId="0" fontId="8" fillId="0" borderId="0">
      <alignment vertical="center"/>
    </xf>
    <xf numFmtId="0" fontId="94" fillId="33" borderId="21" applyNumberFormat="0" applyAlignment="0" applyProtection="0">
      <alignment vertical="center"/>
    </xf>
    <xf numFmtId="0" fontId="0" fillId="0" borderId="0">
      <alignment vertical="center"/>
    </xf>
    <xf numFmtId="0" fontId="0" fillId="0" borderId="0">
      <alignment vertical="center"/>
    </xf>
    <xf numFmtId="0" fontId="134" fillId="0" borderId="0" applyNumberFormat="0" applyFill="0" applyBorder="0" applyAlignment="0" applyProtection="0">
      <alignment vertical="center"/>
    </xf>
    <xf numFmtId="0" fontId="8" fillId="0" borderId="0">
      <alignment vertical="center"/>
    </xf>
    <xf numFmtId="0" fontId="8" fillId="0" borderId="0">
      <alignment vertical="center"/>
    </xf>
    <xf numFmtId="0" fontId="0" fillId="10" borderId="13" applyNumberFormat="0" applyFont="0" applyAlignment="0" applyProtection="0">
      <alignment vertical="center"/>
    </xf>
    <xf numFmtId="0" fontId="0" fillId="0" borderId="0">
      <alignment vertical="center"/>
    </xf>
    <xf numFmtId="0" fontId="8" fillId="0" borderId="0">
      <alignment vertical="center"/>
    </xf>
    <xf numFmtId="0" fontId="0" fillId="10" borderId="13" applyNumberFormat="0" applyFont="0" applyAlignment="0" applyProtection="0">
      <alignment vertical="center"/>
    </xf>
    <xf numFmtId="0" fontId="0" fillId="0" borderId="0">
      <alignment vertical="center"/>
    </xf>
    <xf numFmtId="0" fontId="8" fillId="0" borderId="0">
      <alignment vertical="center"/>
    </xf>
    <xf numFmtId="0" fontId="8" fillId="0" borderId="0"/>
    <xf numFmtId="0" fontId="8" fillId="0" borderId="0">
      <alignment vertical="center"/>
    </xf>
    <xf numFmtId="0" fontId="0" fillId="10" borderId="13" applyNumberFormat="0" applyFont="0" applyAlignment="0" applyProtection="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98" fillId="17" borderId="0" applyNumberFormat="0" applyBorder="0" applyAlignment="0" applyProtection="0">
      <alignment vertical="center"/>
    </xf>
    <xf numFmtId="0" fontId="71" fillId="63" borderId="0" applyNumberFormat="0" applyBorder="0" applyAlignment="0" applyProtection="0">
      <alignment vertical="center"/>
    </xf>
    <xf numFmtId="0" fontId="8" fillId="0" borderId="0">
      <alignment vertical="center"/>
    </xf>
    <xf numFmtId="0" fontId="8" fillId="0" borderId="0">
      <alignment vertical="center"/>
    </xf>
    <xf numFmtId="0" fontId="98" fillId="17" borderId="0" applyNumberFormat="0" applyBorder="0" applyAlignment="0" applyProtection="0">
      <alignment vertical="center"/>
    </xf>
    <xf numFmtId="0" fontId="8" fillId="0" borderId="0">
      <alignment vertical="center"/>
    </xf>
    <xf numFmtId="0" fontId="6"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1" fillId="50"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1" fontId="73" fillId="0" borderId="17" applyFill="0" applyProtection="0">
      <alignment horizontal="center" vertical="center"/>
    </xf>
    <xf numFmtId="0" fontId="8" fillId="0" borderId="0">
      <alignment vertical="center"/>
    </xf>
    <xf numFmtId="1" fontId="73" fillId="0" borderId="17" applyFill="0" applyProtection="0">
      <alignment horizontal="center"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4" fillId="19"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117" fillId="21" borderId="28" applyNumberFormat="0" applyAlignment="0" applyProtection="0">
      <alignment vertical="center"/>
    </xf>
    <xf numFmtId="0" fontId="85" fillId="1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94" fillId="33" borderId="21" applyNumberFormat="0" applyAlignment="0" applyProtection="0">
      <alignment vertical="center"/>
    </xf>
    <xf numFmtId="0" fontId="8" fillId="0" borderId="0">
      <alignment vertical="center"/>
    </xf>
    <xf numFmtId="0" fontId="8" fillId="0" borderId="0">
      <alignment vertical="center"/>
    </xf>
    <xf numFmtId="0" fontId="84" fillId="19" borderId="18" applyNumberFormat="0" applyAlignment="0" applyProtection="0">
      <alignment vertical="center"/>
    </xf>
    <xf numFmtId="0" fontId="94" fillId="33" borderId="21" applyNumberFormat="0" applyAlignment="0" applyProtection="0">
      <alignment vertical="center"/>
    </xf>
    <xf numFmtId="0" fontId="8" fillId="0" borderId="0">
      <alignment vertical="center"/>
    </xf>
    <xf numFmtId="187" fontId="0" fillId="0" borderId="0" applyFont="0" applyFill="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94" fillId="33" borderId="21"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17" fillId="21" borderId="2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4" fillId="19" borderId="18" applyNumberFormat="0" applyAlignment="0" applyProtection="0">
      <alignment vertical="center"/>
    </xf>
    <xf numFmtId="0" fontId="8" fillId="0" borderId="0">
      <alignment vertical="center"/>
    </xf>
    <xf numFmtId="0" fontId="84" fillId="19" borderId="18" applyNumberFormat="0" applyAlignment="0" applyProtection="0">
      <alignment vertical="center"/>
    </xf>
    <xf numFmtId="0" fontId="8" fillId="0" borderId="0">
      <alignment vertical="center"/>
    </xf>
    <xf numFmtId="0" fontId="98" fillId="17" borderId="0" applyNumberFormat="0" applyBorder="0" applyAlignment="0" applyProtection="0">
      <alignment vertical="center"/>
    </xf>
    <xf numFmtId="0" fontId="0" fillId="0" borderId="0">
      <alignment vertical="center"/>
    </xf>
    <xf numFmtId="0" fontId="98" fillId="17" borderId="0" applyNumberFormat="0" applyBorder="0" applyAlignment="0" applyProtection="0">
      <alignment vertical="center"/>
    </xf>
    <xf numFmtId="0" fontId="0" fillId="0" borderId="0">
      <alignment vertical="center"/>
    </xf>
    <xf numFmtId="0" fontId="98" fillId="17"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18" fillId="66" borderId="0" applyNumberFormat="0" applyBorder="0" applyAlignment="0" applyProtection="0">
      <alignment vertical="center"/>
    </xf>
    <xf numFmtId="0" fontId="8" fillId="0" borderId="0">
      <alignment vertical="center"/>
    </xf>
    <xf numFmtId="0" fontId="8" fillId="0" borderId="0">
      <alignment vertical="center"/>
    </xf>
    <xf numFmtId="0" fontId="94" fillId="33" borderId="21"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3" fillId="0" borderId="0">
      <alignment vertical="center"/>
    </xf>
    <xf numFmtId="0" fontId="8" fillId="0" borderId="0">
      <alignment vertical="center"/>
    </xf>
    <xf numFmtId="0" fontId="8" fillId="0" borderId="0">
      <alignment vertical="center"/>
    </xf>
    <xf numFmtId="0" fontId="84" fillId="19" borderId="18" applyNumberFormat="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74" fillId="0" borderId="14" applyNumberFormat="0" applyFill="0" applyAlignment="0" applyProtection="0">
      <alignment vertical="center"/>
    </xf>
    <xf numFmtId="0" fontId="0" fillId="0" borderId="0">
      <alignment vertical="center"/>
    </xf>
    <xf numFmtId="0" fontId="89" fillId="20" borderId="0" applyNumberFormat="0" applyBorder="0" applyAlignment="0" applyProtection="0">
      <alignment vertical="center"/>
    </xf>
    <xf numFmtId="0" fontId="0" fillId="0" borderId="0">
      <alignment vertical="center"/>
    </xf>
    <xf numFmtId="0" fontId="0" fillId="0" borderId="0">
      <alignment vertical="center"/>
    </xf>
    <xf numFmtId="0" fontId="6" fillId="0" borderId="0" applyAlignment="0"/>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8" fillId="0" borderId="0">
      <alignment vertical="center"/>
    </xf>
    <xf numFmtId="0" fontId="0" fillId="0" borderId="0">
      <alignment vertical="center"/>
    </xf>
    <xf numFmtId="0" fontId="0" fillId="0" borderId="0">
      <alignment vertical="center"/>
    </xf>
    <xf numFmtId="0" fontId="0" fillId="10" borderId="13" applyNumberFormat="0" applyFont="0" applyAlignment="0" applyProtection="0">
      <alignment vertical="center"/>
    </xf>
    <xf numFmtId="0" fontId="113" fillId="0" borderId="1">
      <alignment horizontal="left" vertical="center"/>
    </xf>
    <xf numFmtId="0" fontId="113" fillId="0" borderId="1">
      <alignment horizontal="left" vertical="center"/>
    </xf>
    <xf numFmtId="0" fontId="0" fillId="10" borderId="13" applyNumberFormat="0" applyFont="0" applyAlignment="0" applyProtection="0">
      <alignment vertical="center"/>
    </xf>
    <xf numFmtId="0" fontId="113" fillId="0" borderId="1">
      <alignment horizontal="left" vertical="center"/>
    </xf>
    <xf numFmtId="0" fontId="113" fillId="0" borderId="1">
      <alignment horizontal="left" vertical="center"/>
    </xf>
    <xf numFmtId="0" fontId="113" fillId="0" borderId="1">
      <alignment horizontal="left" vertical="center"/>
    </xf>
    <xf numFmtId="0" fontId="0" fillId="0" borderId="0">
      <alignment vertical="center"/>
    </xf>
    <xf numFmtId="0" fontId="0" fillId="0" borderId="0">
      <alignment vertical="center"/>
    </xf>
    <xf numFmtId="0" fontId="8" fillId="0" borderId="0">
      <alignment vertical="center"/>
    </xf>
    <xf numFmtId="0" fontId="109" fillId="19" borderId="28" applyNumberFormat="0" applyAlignment="0" applyProtection="0">
      <alignment vertical="center"/>
    </xf>
    <xf numFmtId="0" fontId="8" fillId="0" borderId="0">
      <alignment vertical="center"/>
    </xf>
    <xf numFmtId="1" fontId="73" fillId="0" borderId="17" applyFill="0" applyProtection="0">
      <alignment horizontal="center" vertical="center"/>
    </xf>
    <xf numFmtId="0" fontId="8" fillId="0" borderId="0">
      <alignment vertical="center"/>
    </xf>
    <xf numFmtId="0" fontId="109" fillId="19" borderId="28" applyNumberFormat="0" applyAlignment="0" applyProtection="0">
      <alignment vertical="center"/>
    </xf>
    <xf numFmtId="0" fontId="8" fillId="0" borderId="0">
      <alignment vertical="center"/>
    </xf>
    <xf numFmtId="0" fontId="8" fillId="0" borderId="0">
      <alignment vertical="center"/>
    </xf>
    <xf numFmtId="0" fontId="83"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5" fillId="15" borderId="0" applyNumberFormat="0" applyBorder="0" applyAlignment="0" applyProtection="0">
      <alignment vertical="center"/>
    </xf>
    <xf numFmtId="0" fontId="73" fillId="0" borderId="9" applyNumberFormat="0" applyFill="0" applyProtection="0">
      <alignment horizontal="left" vertical="center"/>
    </xf>
    <xf numFmtId="0" fontId="89" fillId="15" borderId="0" applyNumberFormat="0" applyBorder="0" applyAlignment="0" applyProtection="0">
      <alignment vertical="center"/>
    </xf>
    <xf numFmtId="0" fontId="85" fillId="20" borderId="0" applyNumberFormat="0" applyBorder="0" applyAlignment="0" applyProtection="0">
      <alignment vertical="center"/>
    </xf>
    <xf numFmtId="0" fontId="85" fillId="20" borderId="0" applyNumberFormat="0" applyBorder="0" applyAlignment="0" applyProtection="0">
      <alignment vertical="center"/>
    </xf>
    <xf numFmtId="0" fontId="85"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95" fillId="0" borderId="0" applyNumberFormat="0" applyFill="0" applyBorder="0" applyAlignment="0" applyProtection="0">
      <alignment vertical="center"/>
    </xf>
    <xf numFmtId="0" fontId="89" fillId="20" borderId="0" applyNumberFormat="0" applyBorder="0" applyAlignment="0" applyProtection="0">
      <alignment vertical="center"/>
    </xf>
    <xf numFmtId="0" fontId="95" fillId="0" borderId="0" applyNumberFormat="0" applyFill="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85" fillId="15" borderId="0" applyNumberFormat="0" applyBorder="0" applyAlignment="0" applyProtection="0">
      <alignment vertical="center"/>
    </xf>
    <xf numFmtId="0" fontId="85" fillId="15" borderId="0" applyNumberFormat="0" applyBorder="0" applyAlignment="0" applyProtection="0">
      <alignment vertical="center"/>
    </xf>
    <xf numFmtId="0" fontId="85" fillId="15" borderId="0" applyNumberFormat="0" applyBorder="0" applyAlignment="0" applyProtection="0">
      <alignment vertical="center"/>
    </xf>
    <xf numFmtId="0" fontId="85" fillId="15" borderId="0" applyNumberFormat="0" applyBorder="0" applyAlignment="0" applyProtection="0">
      <alignment vertical="center"/>
    </xf>
    <xf numFmtId="0" fontId="85" fillId="15" borderId="0" applyNumberFormat="0" applyBorder="0" applyAlignment="0" applyProtection="0">
      <alignment vertical="center"/>
    </xf>
    <xf numFmtId="0" fontId="85" fillId="15" borderId="0" applyNumberFormat="0" applyBorder="0" applyAlignment="0" applyProtection="0">
      <alignment vertical="center"/>
    </xf>
    <xf numFmtId="0" fontId="89" fillId="20" borderId="0" applyNumberFormat="0" applyBorder="0" applyAlignment="0" applyProtection="0">
      <alignment vertical="center"/>
    </xf>
    <xf numFmtId="0" fontId="89" fillId="20" borderId="0" applyNumberFormat="0" applyBorder="0" applyAlignment="0" applyProtection="0">
      <alignment vertical="center"/>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78" fillId="0" borderId="16" applyNumberFormat="0" applyFill="0" applyAlignment="0" applyProtection="0">
      <alignment vertical="center"/>
    </xf>
    <xf numFmtId="0" fontId="78" fillId="0" borderId="16" applyNumberFormat="0" applyFill="0" applyAlignment="0" applyProtection="0">
      <alignment vertical="center"/>
    </xf>
    <xf numFmtId="0" fontId="78" fillId="0" borderId="16" applyNumberFormat="0" applyFill="0" applyAlignment="0" applyProtection="0">
      <alignment vertical="center"/>
    </xf>
    <xf numFmtId="0" fontId="78" fillId="0" borderId="35" applyNumberFormat="0" applyFill="0" applyAlignment="0" applyProtection="0">
      <alignment vertical="center"/>
    </xf>
    <xf numFmtId="0" fontId="110" fillId="0" borderId="0" applyNumberFormat="0" applyFill="0" applyBorder="0" applyAlignment="0" applyProtection="0">
      <alignment vertical="center"/>
    </xf>
    <xf numFmtId="0" fontId="94" fillId="33" borderId="21" applyNumberFormat="0" applyAlignment="0" applyProtection="0">
      <alignment vertical="center"/>
    </xf>
    <xf numFmtId="0" fontId="78" fillId="0" borderId="16" applyNumberFormat="0" applyFill="0" applyAlignment="0" applyProtection="0">
      <alignment vertical="center"/>
    </xf>
    <xf numFmtId="0" fontId="94" fillId="33" borderId="21" applyNumberFormat="0" applyAlignment="0" applyProtection="0">
      <alignment vertical="center"/>
    </xf>
    <xf numFmtId="0" fontId="78" fillId="0" borderId="16" applyNumberFormat="0" applyFill="0" applyAlignment="0" applyProtection="0">
      <alignment vertical="center"/>
    </xf>
    <xf numFmtId="0" fontId="94" fillId="33" borderId="21" applyNumberFormat="0" applyAlignment="0" applyProtection="0">
      <alignment vertical="center"/>
    </xf>
    <xf numFmtId="0" fontId="78" fillId="0" borderId="16" applyNumberFormat="0" applyFill="0" applyAlignment="0" applyProtection="0">
      <alignment vertical="center"/>
    </xf>
    <xf numFmtId="0" fontId="94" fillId="33" borderId="21" applyNumberFormat="0" applyAlignment="0" applyProtection="0">
      <alignment vertical="center"/>
    </xf>
    <xf numFmtId="0" fontId="78" fillId="0" borderId="16" applyNumberFormat="0" applyFill="0" applyAlignment="0" applyProtection="0">
      <alignment vertical="center"/>
    </xf>
    <xf numFmtId="0" fontId="94" fillId="33" borderId="21" applyNumberFormat="0" applyAlignment="0" applyProtection="0">
      <alignment vertical="center"/>
    </xf>
    <xf numFmtId="0" fontId="78" fillId="0" borderId="35" applyNumberFormat="0" applyFill="0" applyAlignment="0" applyProtection="0">
      <alignment vertical="center"/>
    </xf>
    <xf numFmtId="0" fontId="78" fillId="0" borderId="16" applyNumberFormat="0" applyFill="0" applyAlignment="0" applyProtection="0">
      <alignment vertical="center"/>
    </xf>
    <xf numFmtId="0" fontId="78" fillId="0" borderId="16" applyNumberFormat="0" applyFill="0" applyAlignment="0" applyProtection="0">
      <alignment vertical="center"/>
    </xf>
    <xf numFmtId="0" fontId="78" fillId="0" borderId="16" applyNumberFormat="0" applyFill="0" applyAlignment="0" applyProtection="0">
      <alignment vertical="center"/>
    </xf>
    <xf numFmtId="0" fontId="78" fillId="0" borderId="16" applyNumberFormat="0" applyFill="0" applyAlignment="0" applyProtection="0">
      <alignment vertical="center"/>
    </xf>
    <xf numFmtId="0" fontId="110" fillId="0" borderId="0" applyNumberFormat="0" applyFill="0" applyBorder="0" applyAlignment="0" applyProtection="0">
      <alignment vertical="center"/>
    </xf>
    <xf numFmtId="0" fontId="78" fillId="0" borderId="16" applyNumberFormat="0" applyFill="0" applyAlignment="0" applyProtection="0">
      <alignment vertical="center"/>
    </xf>
    <xf numFmtId="0" fontId="78" fillId="0" borderId="16" applyNumberFormat="0" applyFill="0" applyAlignment="0" applyProtection="0">
      <alignment vertical="center"/>
    </xf>
    <xf numFmtId="0" fontId="78" fillId="0" borderId="16" applyNumberFormat="0" applyFill="0" applyAlignment="0" applyProtection="0">
      <alignment vertical="center"/>
    </xf>
    <xf numFmtId="0" fontId="78" fillId="0" borderId="16" applyNumberFormat="0" applyFill="0" applyAlignment="0" applyProtection="0">
      <alignment vertical="center"/>
    </xf>
    <xf numFmtId="0" fontId="78" fillId="0" borderId="16" applyNumberFormat="0" applyFill="0" applyAlignment="0" applyProtection="0">
      <alignment vertical="center"/>
    </xf>
    <xf numFmtId="0" fontId="78" fillId="0" borderId="16" applyNumberFormat="0" applyFill="0" applyAlignment="0" applyProtection="0">
      <alignment vertical="center"/>
    </xf>
    <xf numFmtId="0" fontId="78" fillId="0" borderId="16" applyNumberFormat="0" applyFill="0" applyAlignment="0" applyProtection="0">
      <alignment vertical="center"/>
    </xf>
    <xf numFmtId="0" fontId="78" fillId="0" borderId="16" applyNumberFormat="0" applyFill="0" applyAlignment="0" applyProtection="0">
      <alignment vertical="center"/>
    </xf>
    <xf numFmtId="0" fontId="110" fillId="0" borderId="0" applyNumberFormat="0" applyFill="0" applyBorder="0" applyAlignment="0" applyProtection="0">
      <alignment vertical="center"/>
    </xf>
    <xf numFmtId="0" fontId="78" fillId="0" borderId="16" applyNumberFormat="0" applyFill="0" applyAlignment="0" applyProtection="0">
      <alignment vertical="center"/>
    </xf>
    <xf numFmtId="0" fontId="78" fillId="0" borderId="16" applyNumberFormat="0" applyFill="0" applyAlignment="0" applyProtection="0">
      <alignment vertical="center"/>
    </xf>
    <xf numFmtId="0" fontId="78" fillId="0" borderId="16" applyNumberFormat="0" applyFill="0" applyAlignment="0" applyProtection="0">
      <alignment vertical="center"/>
    </xf>
    <xf numFmtId="0" fontId="78" fillId="0" borderId="16" applyNumberFormat="0" applyFill="0" applyAlignment="0" applyProtection="0">
      <alignment vertical="center"/>
    </xf>
    <xf numFmtId="0" fontId="78" fillId="0" borderId="16" applyNumberFormat="0" applyFill="0" applyAlignment="0" applyProtection="0">
      <alignment vertical="center"/>
    </xf>
    <xf numFmtId="0" fontId="78" fillId="0" borderId="16" applyNumberFormat="0" applyFill="0" applyAlignment="0" applyProtection="0">
      <alignment vertical="center"/>
    </xf>
    <xf numFmtId="0" fontId="78" fillId="0" borderId="16" applyNumberFormat="0" applyFill="0" applyAlignment="0" applyProtection="0">
      <alignment vertical="center"/>
    </xf>
    <xf numFmtId="0" fontId="78" fillId="0" borderId="16" applyNumberFormat="0" applyFill="0" applyAlignment="0" applyProtection="0">
      <alignment vertical="center"/>
    </xf>
    <xf numFmtId="0" fontId="78" fillId="0" borderId="16" applyNumberFormat="0" applyFill="0" applyAlignment="0" applyProtection="0">
      <alignment vertical="center"/>
    </xf>
    <xf numFmtId="0" fontId="78" fillId="0" borderId="16" applyNumberFormat="0" applyFill="0" applyAlignment="0" applyProtection="0">
      <alignment vertical="center"/>
    </xf>
    <xf numFmtId="4" fontId="0" fillId="0" borderId="0" applyFont="0" applyFill="0" applyBorder="0" applyAlignment="0" applyProtection="0">
      <alignment vertical="center"/>
    </xf>
    <xf numFmtId="0" fontId="78" fillId="0" borderId="16" applyNumberFormat="0" applyFill="0" applyAlignment="0" applyProtection="0">
      <alignment vertical="center"/>
    </xf>
    <xf numFmtId="0" fontId="78" fillId="0" borderId="16" applyNumberFormat="0" applyFill="0" applyAlignment="0" applyProtection="0">
      <alignment vertical="center"/>
    </xf>
    <xf numFmtId="0" fontId="109" fillId="19" borderId="28" applyNumberFormat="0" applyAlignment="0" applyProtection="0">
      <alignment vertical="center"/>
    </xf>
    <xf numFmtId="0" fontId="109" fillId="19" borderId="28" applyNumberFormat="0" applyAlignment="0" applyProtection="0">
      <alignment vertical="center"/>
    </xf>
    <xf numFmtId="0" fontId="109" fillId="19" borderId="28" applyNumberFormat="0" applyAlignment="0" applyProtection="0">
      <alignment vertical="center"/>
    </xf>
    <xf numFmtId="0" fontId="109" fillId="19" borderId="28" applyNumberFormat="0" applyAlignment="0" applyProtection="0">
      <alignment vertical="center"/>
    </xf>
    <xf numFmtId="0" fontId="109" fillId="19" borderId="28" applyNumberFormat="0" applyAlignment="0" applyProtection="0">
      <alignment vertical="center"/>
    </xf>
    <xf numFmtId="0" fontId="109" fillId="19" borderId="28" applyNumberFormat="0" applyAlignment="0" applyProtection="0">
      <alignment vertical="center"/>
    </xf>
    <xf numFmtId="0" fontId="109" fillId="19" borderId="28" applyNumberFormat="0" applyAlignment="0" applyProtection="0">
      <alignment vertical="center"/>
    </xf>
    <xf numFmtId="0" fontId="109" fillId="19" borderId="28" applyNumberFormat="0" applyAlignment="0" applyProtection="0">
      <alignment vertical="center"/>
    </xf>
    <xf numFmtId="0" fontId="109" fillId="19" borderId="28" applyNumberFormat="0" applyAlignment="0" applyProtection="0">
      <alignment vertical="center"/>
    </xf>
    <xf numFmtId="0" fontId="109" fillId="19" borderId="28" applyNumberFormat="0" applyAlignment="0" applyProtection="0">
      <alignment vertical="center"/>
    </xf>
    <xf numFmtId="0" fontId="109" fillId="19" borderId="28" applyNumberFormat="0" applyAlignment="0" applyProtection="0">
      <alignment vertical="center"/>
    </xf>
    <xf numFmtId="0" fontId="109" fillId="19" borderId="28" applyNumberFormat="0" applyAlignment="0" applyProtection="0">
      <alignment vertical="center"/>
    </xf>
    <xf numFmtId="0" fontId="109" fillId="19" borderId="28" applyNumberFormat="0" applyAlignment="0" applyProtection="0">
      <alignment vertical="center"/>
    </xf>
    <xf numFmtId="0" fontId="109" fillId="19" borderId="28" applyNumberFormat="0" applyAlignment="0" applyProtection="0">
      <alignment vertical="center"/>
    </xf>
    <xf numFmtId="0" fontId="109" fillId="19" borderId="28" applyNumberFormat="0" applyAlignment="0" applyProtection="0">
      <alignment vertical="center"/>
    </xf>
    <xf numFmtId="0" fontId="109" fillId="19" borderId="28" applyNumberFormat="0" applyAlignment="0" applyProtection="0">
      <alignment vertical="center"/>
    </xf>
    <xf numFmtId="0" fontId="94" fillId="33" borderId="21" applyNumberFormat="0" applyAlignment="0" applyProtection="0">
      <alignment vertical="center"/>
    </xf>
    <xf numFmtId="0" fontId="94" fillId="33" borderId="21" applyNumberFormat="0" applyAlignment="0" applyProtection="0">
      <alignment vertical="center"/>
    </xf>
    <xf numFmtId="0" fontId="94" fillId="33" borderId="21" applyNumberFormat="0" applyAlignment="0" applyProtection="0">
      <alignment vertical="center"/>
    </xf>
    <xf numFmtId="0" fontId="94" fillId="33" borderId="21" applyNumberFormat="0" applyAlignment="0" applyProtection="0">
      <alignment vertical="center"/>
    </xf>
    <xf numFmtId="0" fontId="94" fillId="33" borderId="21" applyNumberFormat="0" applyAlignment="0" applyProtection="0">
      <alignment vertical="center"/>
    </xf>
    <xf numFmtId="0" fontId="94" fillId="33" borderId="21" applyNumberFormat="0" applyAlignment="0" applyProtection="0">
      <alignment vertical="center"/>
    </xf>
    <xf numFmtId="0" fontId="94" fillId="33" borderId="21" applyNumberFormat="0" applyAlignment="0" applyProtection="0">
      <alignment vertical="center"/>
    </xf>
    <xf numFmtId="0" fontId="94" fillId="33" borderId="21" applyNumberFormat="0" applyAlignment="0" applyProtection="0">
      <alignment vertical="center"/>
    </xf>
    <xf numFmtId="0" fontId="94" fillId="33" borderId="21" applyNumberFormat="0" applyAlignment="0" applyProtection="0">
      <alignment vertical="center"/>
    </xf>
    <xf numFmtId="0" fontId="94" fillId="33" borderId="21" applyNumberFormat="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81" fillId="0" borderId="17" applyNumberFormat="0" applyFill="0" applyProtection="0">
      <alignment horizontal="left" vertical="center"/>
    </xf>
    <xf numFmtId="0" fontId="81" fillId="0" borderId="17" applyNumberFormat="0" applyFill="0" applyProtection="0">
      <alignment horizontal="left" vertical="center"/>
    </xf>
    <xf numFmtId="0" fontId="81" fillId="0" borderId="17" applyNumberFormat="0" applyFill="0" applyProtection="0">
      <alignment horizontal="left" vertical="center"/>
    </xf>
    <xf numFmtId="0" fontId="81" fillId="0" borderId="17" applyNumberFormat="0" applyFill="0" applyProtection="0">
      <alignment horizontal="left" vertical="center"/>
    </xf>
    <xf numFmtId="0" fontId="81" fillId="0" borderId="17" applyNumberFormat="0" applyFill="0" applyProtection="0">
      <alignment horizontal="left" vertical="center"/>
    </xf>
    <xf numFmtId="0" fontId="81" fillId="0" borderId="17" applyNumberFormat="0" applyFill="0" applyProtection="0">
      <alignment horizontal="left" vertical="center"/>
    </xf>
    <xf numFmtId="0" fontId="81" fillId="0" borderId="17" applyNumberFormat="0" applyFill="0" applyProtection="0">
      <alignment horizontal="lef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74" fillId="0" borderId="14" applyNumberFormat="0" applyFill="0" applyAlignment="0" applyProtection="0">
      <alignment vertical="center"/>
    </xf>
    <xf numFmtId="0" fontId="74" fillId="0" borderId="14" applyNumberFormat="0" applyFill="0" applyAlignment="0" applyProtection="0">
      <alignment vertical="center"/>
    </xf>
    <xf numFmtId="0" fontId="74" fillId="0" borderId="14" applyNumberFormat="0" applyFill="0" applyAlignment="0" applyProtection="0">
      <alignment vertical="center"/>
    </xf>
    <xf numFmtId="0" fontId="74" fillId="0" borderId="14" applyNumberFormat="0" applyFill="0" applyAlignment="0" applyProtection="0">
      <alignment vertical="center"/>
    </xf>
    <xf numFmtId="0" fontId="74" fillId="0" borderId="14" applyNumberFormat="0" applyFill="0" applyAlignment="0" applyProtection="0">
      <alignment vertical="center"/>
    </xf>
    <xf numFmtId="0" fontId="74" fillId="0" borderId="14" applyNumberFormat="0" applyFill="0" applyAlignment="0" applyProtection="0">
      <alignment vertical="center"/>
    </xf>
    <xf numFmtId="0" fontId="74" fillId="0" borderId="14" applyNumberFormat="0" applyFill="0" applyAlignment="0" applyProtection="0">
      <alignment vertical="center"/>
    </xf>
    <xf numFmtId="0" fontId="74" fillId="0" borderId="14" applyNumberFormat="0" applyFill="0" applyAlignment="0" applyProtection="0">
      <alignment vertical="center"/>
    </xf>
    <xf numFmtId="0" fontId="74" fillId="0" borderId="14" applyNumberFormat="0" applyFill="0" applyAlignment="0" applyProtection="0">
      <alignment vertical="center"/>
    </xf>
    <xf numFmtId="0" fontId="74" fillId="0" borderId="14" applyNumberFormat="0" applyFill="0" applyAlignment="0" applyProtection="0">
      <alignment vertical="center"/>
    </xf>
    <xf numFmtId="0" fontId="74" fillId="0" borderId="14" applyNumberFormat="0" applyFill="0" applyAlignment="0" applyProtection="0">
      <alignment vertical="center"/>
    </xf>
    <xf numFmtId="0" fontId="74" fillId="0" borderId="14" applyNumberFormat="0" applyFill="0" applyAlignment="0" applyProtection="0">
      <alignment vertical="center"/>
    </xf>
    <xf numFmtId="0" fontId="74" fillId="0" borderId="14" applyNumberFormat="0" applyFill="0" applyAlignment="0" applyProtection="0">
      <alignment vertical="center"/>
    </xf>
    <xf numFmtId="0" fontId="114" fillId="0" borderId="0">
      <alignment vertical="center"/>
    </xf>
    <xf numFmtId="43" fontId="0" fillId="0" borderId="0" applyFont="0" applyFill="0" applyBorder="0" applyAlignment="0" applyProtection="0">
      <alignment vertical="center"/>
    </xf>
    <xf numFmtId="189" fontId="0" fillId="0" borderId="0" applyFont="0" applyFill="0" applyBorder="0" applyAlignment="0" applyProtection="0">
      <alignment vertical="center"/>
    </xf>
    <xf numFmtId="0" fontId="117" fillId="21" borderId="28" applyNumberFormat="0" applyAlignment="0" applyProtection="0">
      <alignment vertical="center"/>
    </xf>
    <xf numFmtId="0" fontId="8" fillId="0" borderId="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71" fillId="35" borderId="0" applyNumberFormat="0" applyBorder="0" applyAlignment="0" applyProtection="0">
      <alignment vertical="center"/>
    </xf>
    <xf numFmtId="43" fontId="0" fillId="0" borderId="0" applyFont="0" applyFill="0" applyBorder="0" applyAlignment="0" applyProtection="0">
      <alignment vertical="center"/>
    </xf>
    <xf numFmtId="0" fontId="118" fillId="67" borderId="0" applyNumberFormat="0" applyBorder="0" applyAlignment="0" applyProtection="0">
      <alignment vertical="center"/>
    </xf>
    <xf numFmtId="0" fontId="118" fillId="67" borderId="0" applyNumberFormat="0" applyBorder="0" applyAlignment="0" applyProtection="0">
      <alignment vertical="center"/>
    </xf>
    <xf numFmtId="0" fontId="118" fillId="60" borderId="0" applyNumberFormat="0" applyBorder="0" applyAlignment="0" applyProtection="0">
      <alignment vertical="center"/>
    </xf>
    <xf numFmtId="0" fontId="118" fillId="66" borderId="0" applyNumberFormat="0" applyBorder="0" applyAlignment="0" applyProtection="0">
      <alignment vertical="center"/>
    </xf>
    <xf numFmtId="0" fontId="71" fillId="50" borderId="0" applyNumberFormat="0" applyBorder="0" applyAlignment="0" applyProtection="0">
      <alignment vertical="center"/>
    </xf>
    <xf numFmtId="0" fontId="71" fillId="50" borderId="0" applyNumberFormat="0" applyBorder="0" applyAlignment="0" applyProtection="0">
      <alignment vertical="center"/>
    </xf>
    <xf numFmtId="0" fontId="71" fillId="50" borderId="0" applyNumberFormat="0" applyBorder="0" applyAlignment="0" applyProtection="0">
      <alignment vertical="center"/>
    </xf>
    <xf numFmtId="0" fontId="71" fillId="18" borderId="0" applyNumberFormat="0" applyBorder="0" applyAlignment="0" applyProtection="0">
      <alignment vertical="center"/>
    </xf>
    <xf numFmtId="0" fontId="71" fillId="68" borderId="0" applyNumberFormat="0" applyBorder="0" applyAlignment="0" applyProtection="0">
      <alignment vertical="center"/>
    </xf>
    <xf numFmtId="0" fontId="71" fillId="68" borderId="0" applyNumberFormat="0" applyBorder="0" applyAlignment="0" applyProtection="0">
      <alignment vertical="center"/>
    </xf>
    <xf numFmtId="0" fontId="71" fillId="57" borderId="0" applyNumberFormat="0" applyBorder="0" applyAlignment="0" applyProtection="0">
      <alignment vertical="center"/>
    </xf>
    <xf numFmtId="0" fontId="71" fillId="57" borderId="0" applyNumberFormat="0" applyBorder="0" applyAlignment="0" applyProtection="0">
      <alignment vertical="center"/>
    </xf>
    <xf numFmtId="0" fontId="71" fillId="24" borderId="0" applyNumberFormat="0" applyBorder="0" applyAlignment="0" applyProtection="0">
      <alignment vertical="center"/>
    </xf>
    <xf numFmtId="0" fontId="71" fillId="9" borderId="0" applyNumberFormat="0" applyBorder="0" applyAlignment="0" applyProtection="0">
      <alignment vertical="center"/>
    </xf>
    <xf numFmtId="0" fontId="98" fillId="17" borderId="0" applyNumberFormat="0" applyBorder="0" applyAlignment="0" applyProtection="0">
      <alignment vertical="center"/>
    </xf>
    <xf numFmtId="0" fontId="71" fillId="9" borderId="0" applyNumberFormat="0" applyBorder="0" applyAlignment="0" applyProtection="0">
      <alignment vertical="center"/>
    </xf>
    <xf numFmtId="0" fontId="71" fillId="9" borderId="0" applyNumberFormat="0" applyBorder="0" applyAlignment="0" applyProtection="0">
      <alignment vertical="center"/>
    </xf>
    <xf numFmtId="0" fontId="98" fillId="17" borderId="0" applyNumberFormat="0" applyBorder="0" applyAlignment="0" applyProtection="0">
      <alignment vertical="center"/>
    </xf>
    <xf numFmtId="0" fontId="71" fillId="9" borderId="0" applyNumberFormat="0" applyBorder="0" applyAlignment="0" applyProtection="0">
      <alignment vertical="center"/>
    </xf>
    <xf numFmtId="0" fontId="71" fillId="35" borderId="0" applyNumberFormat="0" applyBorder="0" applyAlignment="0" applyProtection="0">
      <alignment vertical="center"/>
    </xf>
    <xf numFmtId="0" fontId="71" fillId="35" borderId="0" applyNumberFormat="0" applyBorder="0" applyAlignment="0" applyProtection="0">
      <alignment vertical="center"/>
    </xf>
    <xf numFmtId="0" fontId="71" fillId="22" borderId="0" applyNumberFormat="0" applyBorder="0" applyAlignment="0" applyProtection="0">
      <alignment vertical="center"/>
    </xf>
    <xf numFmtId="0" fontId="71" fillId="18" borderId="0" applyNumberFormat="0" applyBorder="0" applyAlignment="0" applyProtection="0">
      <alignment vertical="center"/>
    </xf>
    <xf numFmtId="0" fontId="71" fillId="18" borderId="0" applyNumberFormat="0" applyBorder="0" applyAlignment="0" applyProtection="0">
      <alignment vertical="center"/>
    </xf>
    <xf numFmtId="0" fontId="71" fillId="18" borderId="0" applyNumberFormat="0" applyBorder="0" applyAlignment="0" applyProtection="0">
      <alignment vertical="center"/>
    </xf>
    <xf numFmtId="0" fontId="71" fillId="18" borderId="0" applyNumberFormat="0" applyBorder="0" applyAlignment="0" applyProtection="0">
      <alignment vertical="center"/>
    </xf>
    <xf numFmtId="0" fontId="71" fillId="18" borderId="0" applyNumberFormat="0" applyBorder="0" applyAlignment="0" applyProtection="0">
      <alignment vertical="center"/>
    </xf>
    <xf numFmtId="0" fontId="71" fillId="69" borderId="0" applyNumberFormat="0" applyBorder="0" applyAlignment="0" applyProtection="0">
      <alignment vertical="center"/>
    </xf>
    <xf numFmtId="0" fontId="71" fillId="69" borderId="0" applyNumberFormat="0" applyBorder="0" applyAlignment="0" applyProtection="0">
      <alignment vertical="center"/>
    </xf>
    <xf numFmtId="186" fontId="73" fillId="0" borderId="17" applyFill="0" applyProtection="0">
      <alignment horizontal="right" vertical="center"/>
    </xf>
    <xf numFmtId="186" fontId="73" fillId="0" borderId="17" applyFill="0" applyProtection="0">
      <alignment horizontal="right" vertical="center"/>
    </xf>
    <xf numFmtId="186" fontId="73" fillId="0" borderId="17" applyFill="0" applyProtection="0">
      <alignment horizontal="right" vertical="center"/>
    </xf>
    <xf numFmtId="186" fontId="73" fillId="0" borderId="17" applyFill="0" applyProtection="0">
      <alignment horizontal="right" vertical="center"/>
    </xf>
    <xf numFmtId="0" fontId="73" fillId="0" borderId="9" applyNumberFormat="0" applyFill="0" applyProtection="0">
      <alignment horizontal="left" vertical="center"/>
    </xf>
    <xf numFmtId="0" fontId="73" fillId="0" borderId="9" applyNumberFormat="0" applyFill="0" applyProtection="0">
      <alignment horizontal="left" vertical="center"/>
    </xf>
    <xf numFmtId="0" fontId="73" fillId="0" borderId="9" applyNumberFormat="0" applyFill="0" applyProtection="0">
      <alignment horizontal="left" vertical="center"/>
    </xf>
    <xf numFmtId="0" fontId="73" fillId="0" borderId="9" applyNumberFormat="0" applyFill="0" applyProtection="0">
      <alignment horizontal="left" vertical="center"/>
    </xf>
    <xf numFmtId="0" fontId="98" fillId="17" borderId="0" applyNumberFormat="0" applyBorder="0" applyAlignment="0" applyProtection="0">
      <alignment vertical="center"/>
    </xf>
    <xf numFmtId="0" fontId="98" fillId="17" borderId="0" applyNumberFormat="0" applyBorder="0" applyAlignment="0" applyProtection="0">
      <alignment vertical="center"/>
    </xf>
    <xf numFmtId="0" fontId="98" fillId="17" borderId="0" applyNumberFormat="0" applyBorder="0" applyAlignment="0" applyProtection="0">
      <alignment vertical="center"/>
    </xf>
    <xf numFmtId="0" fontId="98" fillId="17" borderId="0" applyNumberFormat="0" applyBorder="0" applyAlignment="0" applyProtection="0">
      <alignment vertical="center"/>
    </xf>
    <xf numFmtId="0" fontId="98" fillId="17" borderId="0" applyNumberFormat="0" applyBorder="0" applyAlignment="0" applyProtection="0">
      <alignment vertical="center"/>
    </xf>
    <xf numFmtId="0" fontId="98" fillId="17" borderId="0" applyNumberFormat="0" applyBorder="0" applyAlignment="0" applyProtection="0">
      <alignment vertical="center"/>
    </xf>
    <xf numFmtId="0" fontId="84" fillId="19" borderId="18" applyNumberFormat="0" applyAlignment="0" applyProtection="0">
      <alignment vertical="center"/>
    </xf>
    <xf numFmtId="0" fontId="84" fillId="19" borderId="18" applyNumberFormat="0" applyAlignment="0" applyProtection="0">
      <alignment vertical="center"/>
    </xf>
    <xf numFmtId="0" fontId="84" fillId="19" borderId="18" applyNumberFormat="0" applyAlignment="0" applyProtection="0">
      <alignment vertical="center"/>
    </xf>
    <xf numFmtId="0" fontId="84" fillId="19" borderId="18" applyNumberFormat="0" applyAlignment="0" applyProtection="0">
      <alignment vertical="center"/>
    </xf>
    <xf numFmtId="0" fontId="84" fillId="19" borderId="18" applyNumberFormat="0" applyAlignment="0" applyProtection="0">
      <alignment vertical="center"/>
    </xf>
    <xf numFmtId="0" fontId="84" fillId="19" borderId="18" applyNumberFormat="0" applyAlignment="0" applyProtection="0">
      <alignment vertical="center"/>
    </xf>
    <xf numFmtId="0" fontId="84" fillId="19" borderId="18" applyNumberFormat="0" applyAlignment="0" applyProtection="0">
      <alignment vertical="center"/>
    </xf>
    <xf numFmtId="0" fontId="84" fillId="19" borderId="18" applyNumberFormat="0" applyAlignment="0" applyProtection="0">
      <alignment vertical="center"/>
    </xf>
    <xf numFmtId="41" fontId="0" fillId="0" borderId="0" applyFont="0" applyFill="0" applyBorder="0" applyAlignment="0" applyProtection="0">
      <alignment vertical="center"/>
    </xf>
    <xf numFmtId="0" fontId="84" fillId="19" borderId="18" applyNumberFormat="0" applyAlignment="0" applyProtection="0">
      <alignment vertical="center"/>
    </xf>
    <xf numFmtId="0" fontId="84" fillId="19" borderId="18" applyNumberFormat="0" applyAlignment="0" applyProtection="0">
      <alignment vertical="center"/>
    </xf>
    <xf numFmtId="0" fontId="84" fillId="19" borderId="18" applyNumberFormat="0" applyAlignment="0" applyProtection="0">
      <alignment vertical="center"/>
    </xf>
    <xf numFmtId="0" fontId="84" fillId="19" borderId="18" applyNumberFormat="0" applyAlignment="0" applyProtection="0">
      <alignment vertical="center"/>
    </xf>
    <xf numFmtId="0" fontId="84" fillId="19" borderId="18" applyNumberFormat="0" applyAlignment="0" applyProtection="0">
      <alignment vertical="center"/>
    </xf>
    <xf numFmtId="0" fontId="117" fillId="21" borderId="28" applyNumberFormat="0" applyAlignment="0" applyProtection="0">
      <alignment vertical="center"/>
    </xf>
    <xf numFmtId="0" fontId="117" fillId="21" borderId="28" applyNumberFormat="0" applyAlignment="0" applyProtection="0">
      <alignment vertical="center"/>
    </xf>
    <xf numFmtId="0" fontId="117" fillId="21" borderId="28" applyNumberFormat="0" applyAlignment="0" applyProtection="0">
      <alignment vertical="center"/>
    </xf>
    <xf numFmtId="0" fontId="117" fillId="21" borderId="28" applyNumberFormat="0" applyAlignment="0" applyProtection="0">
      <alignment vertical="center"/>
    </xf>
    <xf numFmtId="0" fontId="117" fillId="21" borderId="28" applyNumberFormat="0" applyAlignment="0" applyProtection="0">
      <alignment vertical="center"/>
    </xf>
    <xf numFmtId="0" fontId="117" fillId="21" borderId="28" applyNumberFormat="0" applyAlignment="0" applyProtection="0">
      <alignment vertical="center"/>
    </xf>
    <xf numFmtId="0" fontId="117" fillId="21" borderId="28" applyNumberFormat="0" applyAlignment="0" applyProtection="0">
      <alignment vertical="center"/>
    </xf>
    <xf numFmtId="0" fontId="117" fillId="21" borderId="28" applyNumberFormat="0" applyAlignment="0" applyProtection="0">
      <alignment vertical="center"/>
    </xf>
    <xf numFmtId="1" fontId="73" fillId="0" borderId="17" applyFill="0" applyProtection="0">
      <alignment horizontal="center" vertical="center"/>
    </xf>
    <xf numFmtId="1" fontId="73" fillId="0" borderId="17" applyFill="0" applyProtection="0">
      <alignment horizontal="center" vertical="center"/>
    </xf>
    <xf numFmtId="0" fontId="138" fillId="0" borderId="0">
      <alignment vertical="center"/>
    </xf>
    <xf numFmtId="0" fontId="82" fillId="0" borderId="0">
      <alignment vertical="center"/>
    </xf>
    <xf numFmtId="43" fontId="0" fillId="0" borderId="0" applyFont="0" applyFill="0" applyBorder="0" applyAlignment="0" applyProtection="0">
      <alignment vertical="center"/>
    </xf>
    <xf numFmtId="0" fontId="0" fillId="10" borderId="13" applyNumberFormat="0" applyFont="0" applyAlignment="0" applyProtection="0">
      <alignment vertical="center"/>
    </xf>
    <xf numFmtId="0" fontId="0" fillId="10" borderId="13" applyNumberFormat="0" applyFont="0" applyAlignment="0" applyProtection="0">
      <alignment vertical="center"/>
    </xf>
    <xf numFmtId="0" fontId="0" fillId="10" borderId="13" applyNumberFormat="0" applyFont="0" applyAlignment="0" applyProtection="0">
      <alignment vertical="center"/>
    </xf>
    <xf numFmtId="0" fontId="0" fillId="10" borderId="13" applyNumberFormat="0" applyFont="0" applyAlignment="0" applyProtection="0">
      <alignment vertical="center"/>
    </xf>
    <xf numFmtId="0" fontId="0" fillId="10" borderId="13" applyNumberFormat="0" applyFont="0" applyAlignment="0" applyProtection="0">
      <alignment vertical="center"/>
    </xf>
    <xf numFmtId="0" fontId="0" fillId="10" borderId="13" applyNumberFormat="0" applyFont="0" applyAlignment="0" applyProtection="0">
      <alignment vertical="center"/>
    </xf>
    <xf numFmtId="0" fontId="0" fillId="10" borderId="13" applyNumberFormat="0" applyFont="0" applyAlignment="0" applyProtection="0">
      <alignment vertical="center"/>
    </xf>
    <xf numFmtId="0" fontId="0" fillId="10" borderId="13" applyNumberFormat="0" applyFont="0" applyAlignment="0" applyProtection="0">
      <alignment vertical="center"/>
    </xf>
    <xf numFmtId="0" fontId="0" fillId="10" borderId="13" applyNumberFormat="0" applyFont="0" applyAlignment="0" applyProtection="0">
      <alignment vertical="center"/>
    </xf>
    <xf numFmtId="0" fontId="0" fillId="10" borderId="13" applyNumberFormat="0" applyFont="0" applyAlignment="0" applyProtection="0">
      <alignment vertical="center"/>
    </xf>
    <xf numFmtId="0" fontId="0" fillId="10" borderId="13" applyNumberFormat="0" applyFont="0" applyAlignment="0" applyProtection="0">
      <alignment vertical="center"/>
    </xf>
    <xf numFmtId="0" fontId="0" fillId="10" borderId="13" applyNumberFormat="0" applyFont="0" applyAlignment="0" applyProtection="0">
      <alignment vertical="center"/>
    </xf>
    <xf numFmtId="0" fontId="0" fillId="10" borderId="13" applyNumberFormat="0" applyFont="0" applyAlignment="0" applyProtection="0">
      <alignment vertical="center"/>
    </xf>
    <xf numFmtId="0" fontId="0" fillId="10" borderId="13" applyNumberFormat="0" applyFont="0" applyAlignment="0" applyProtection="0">
      <alignment vertical="center"/>
    </xf>
    <xf numFmtId="0" fontId="139" fillId="0" borderId="0">
      <alignment vertical="top"/>
      <protection locked="0"/>
    </xf>
  </cellStyleXfs>
  <cellXfs count="577">
    <xf numFmtId="0" fontId="0" fillId="0" borderId="0" xfId="0" applyAlignment="1"/>
    <xf numFmtId="0" fontId="1" fillId="0" borderId="0" xfId="0" applyFont="1" applyFill="1" applyBorder="1" applyAlignment="1">
      <alignment vertical="center"/>
    </xf>
    <xf numFmtId="0" fontId="2" fillId="0" borderId="0" xfId="553" applyFont="1" applyFill="1" applyBorder="1" applyAlignment="1">
      <alignment horizontal="center" vertical="center"/>
    </xf>
    <xf numFmtId="0" fontId="3" fillId="0" borderId="1" xfId="553"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553"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6" fillId="0" borderId="0" xfId="287" applyFont="1" applyFill="1" applyBorder="1" applyAlignment="1">
      <alignment vertical="center"/>
    </xf>
    <xf numFmtId="0" fontId="7" fillId="2" borderId="0" xfId="287" applyFont="1" applyFill="1" applyBorder="1" applyAlignment="1">
      <alignment vertical="center"/>
    </xf>
    <xf numFmtId="0" fontId="8" fillId="0" borderId="0" xfId="0" applyFont="1" applyFill="1" applyBorder="1" applyAlignment="1">
      <alignment vertical="center"/>
    </xf>
    <xf numFmtId="0" fontId="9" fillId="0" borderId="0" xfId="287" applyNumberFormat="1" applyFont="1" applyFill="1" applyBorder="1" applyAlignment="1" applyProtection="1">
      <alignment horizontal="center" vertical="center"/>
    </xf>
    <xf numFmtId="0" fontId="0" fillId="0" borderId="0" xfId="287" applyNumberFormat="1" applyFont="1" applyFill="1" applyBorder="1" applyAlignment="1" applyProtection="1">
      <alignment horizontal="left" vertical="center"/>
    </xf>
    <xf numFmtId="0" fontId="10" fillId="2" borderId="1" xfId="482" applyFont="1" applyFill="1" applyBorder="1" applyAlignment="1">
      <alignment horizontal="center" vertical="center" wrapText="1"/>
    </xf>
    <xf numFmtId="0" fontId="11" fillId="0" borderId="1" xfId="482" applyFont="1" applyFill="1" applyBorder="1" applyAlignment="1">
      <alignment horizontal="center" vertical="center" wrapText="1"/>
    </xf>
    <xf numFmtId="0" fontId="12" fillId="0" borderId="1" xfId="482" applyFont="1" applyFill="1" applyBorder="1" applyAlignment="1">
      <alignment vertical="center" wrapText="1"/>
    </xf>
    <xf numFmtId="178" fontId="6" fillId="0" borderId="1" xfId="287" applyNumberFormat="1" applyFont="1" applyFill="1" applyBorder="1" applyAlignment="1">
      <alignment vertical="center" wrapText="1"/>
    </xf>
    <xf numFmtId="178" fontId="13" fillId="0" borderId="1" xfId="287" applyNumberFormat="1" applyFont="1" applyFill="1" applyBorder="1" applyAlignment="1">
      <alignment vertical="center" wrapText="1"/>
    </xf>
    <xf numFmtId="0" fontId="13" fillId="0" borderId="1" xfId="287" applyNumberFormat="1" applyFont="1" applyFill="1" applyBorder="1" applyAlignment="1">
      <alignment horizontal="center" vertical="center" wrapText="1"/>
    </xf>
    <xf numFmtId="178" fontId="13" fillId="0" borderId="1" xfId="287" applyNumberFormat="1" applyFont="1" applyFill="1" applyBorder="1" applyAlignment="1">
      <alignment horizontal="center" vertical="center" wrapText="1"/>
    </xf>
    <xf numFmtId="0" fontId="12" fillId="0" borderId="2" xfId="482" applyFont="1" applyFill="1" applyBorder="1" applyAlignment="1">
      <alignment horizontal="center" vertical="center" wrapText="1"/>
    </xf>
    <xf numFmtId="178" fontId="6" fillId="0" borderId="2" xfId="287" applyNumberFormat="1" applyFont="1" applyFill="1" applyBorder="1" applyAlignment="1">
      <alignment horizontal="center" vertical="center" wrapText="1"/>
    </xf>
    <xf numFmtId="178" fontId="6" fillId="0" borderId="1" xfId="287" applyNumberFormat="1" applyFont="1" applyFill="1" applyBorder="1" applyAlignment="1">
      <alignment horizontal="center" vertical="center" wrapText="1"/>
    </xf>
    <xf numFmtId="178" fontId="6" fillId="0" borderId="1" xfId="287" applyNumberFormat="1" applyFont="1" applyFill="1" applyBorder="1" applyAlignment="1">
      <alignment horizontal="left" vertical="center" wrapText="1"/>
    </xf>
    <xf numFmtId="0" fontId="6" fillId="0" borderId="1" xfId="287" applyNumberFormat="1" applyFont="1" applyFill="1" applyBorder="1" applyAlignment="1">
      <alignment horizontal="left" vertical="center" wrapText="1"/>
    </xf>
    <xf numFmtId="0" fontId="12" fillId="0" borderId="3" xfId="482" applyFont="1" applyFill="1" applyBorder="1" applyAlignment="1">
      <alignment horizontal="center" vertical="center" wrapText="1"/>
    </xf>
    <xf numFmtId="178" fontId="6" fillId="0" borderId="3" xfId="287" applyNumberFormat="1" applyFont="1" applyFill="1" applyBorder="1" applyAlignment="1">
      <alignment horizontal="center" vertical="center" wrapText="1"/>
    </xf>
    <xf numFmtId="0" fontId="12" fillId="0" borderId="1" xfId="482" applyFont="1" applyFill="1" applyBorder="1" applyAlignment="1">
      <alignment horizontal="center" vertical="center" wrapText="1"/>
    </xf>
    <xf numFmtId="0" fontId="11" fillId="0" borderId="0" xfId="482" applyFont="1" applyFill="1" applyAlignment="1">
      <alignment horizontal="center" vertical="center" wrapText="1"/>
    </xf>
    <xf numFmtId="178" fontId="6" fillId="0" borderId="0" xfId="287" applyNumberFormat="1" applyFont="1" applyFill="1" applyBorder="1" applyAlignment="1">
      <alignment horizontal="center" vertical="center" wrapText="1"/>
    </xf>
    <xf numFmtId="178" fontId="6" fillId="0" borderId="0" xfId="287" applyNumberFormat="1" applyFont="1" applyFill="1" applyBorder="1" applyAlignment="1">
      <alignment horizontal="left" vertical="center" wrapText="1"/>
    </xf>
    <xf numFmtId="0" fontId="6" fillId="0" borderId="0" xfId="287" applyNumberFormat="1" applyFont="1" applyFill="1" applyBorder="1" applyAlignment="1">
      <alignment horizontal="left" vertical="center" wrapText="1"/>
    </xf>
    <xf numFmtId="0" fontId="1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2"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0" xfId="0" applyFont="1" applyFill="1" applyBorder="1" applyAlignment="1">
      <alignment horizontal="right"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vertical="center" wrapText="1"/>
    </xf>
    <xf numFmtId="199" fontId="20" fillId="0" borderId="1" xfId="0" applyNumberFormat="1" applyFont="1" applyFill="1" applyBorder="1" applyAlignment="1">
      <alignment vertical="center" wrapText="1"/>
    </xf>
    <xf numFmtId="0" fontId="20" fillId="0" borderId="1" xfId="0" applyFont="1" applyFill="1" applyBorder="1" applyAlignment="1">
      <alignment horizontal="center" vertical="center" wrapText="1"/>
    </xf>
    <xf numFmtId="199" fontId="20" fillId="0" borderId="1" xfId="0" applyNumberFormat="1" applyFont="1" applyFill="1" applyBorder="1" applyAlignment="1">
      <alignment horizontal="left" vertical="center" wrapText="1"/>
    </xf>
    <xf numFmtId="199" fontId="20" fillId="0" borderId="1" xfId="0" applyNumberFormat="1" applyFont="1" applyFill="1" applyBorder="1" applyAlignment="1">
      <alignment horizontal="center" vertical="center" wrapText="1"/>
    </xf>
    <xf numFmtId="0" fontId="21"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20" fillId="0" borderId="0" xfId="0" applyFont="1" applyFill="1" applyBorder="1" applyAlignment="1">
      <alignment horizontal="right" vertical="center"/>
    </xf>
    <xf numFmtId="0" fontId="20" fillId="0" borderId="0" xfId="0" applyFont="1" applyFill="1" applyBorder="1" applyAlignment="1">
      <alignment horizontal="right" vertical="center" wrapText="1"/>
    </xf>
    <xf numFmtId="0" fontId="19" fillId="0" borderId="1" xfId="0" applyFont="1" applyFill="1" applyBorder="1" applyAlignment="1">
      <alignment vertical="center"/>
    </xf>
    <xf numFmtId="199" fontId="20" fillId="0" borderId="1" xfId="0" applyNumberFormat="1" applyFont="1" applyFill="1" applyBorder="1" applyAlignment="1">
      <alignment horizontal="right" vertical="center" wrapText="1"/>
    </xf>
    <xf numFmtId="0" fontId="20" fillId="0" borderId="1" xfId="0" applyFont="1" applyFill="1" applyBorder="1" applyAlignment="1">
      <alignment horizontal="left" vertical="center"/>
    </xf>
    <xf numFmtId="0" fontId="19" fillId="0" borderId="1" xfId="0" applyFont="1" applyFill="1" applyBorder="1" applyAlignment="1">
      <alignment horizontal="left"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0" fontId="18"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9" fillId="0" borderId="1" xfId="0" applyFont="1" applyFill="1" applyBorder="1" applyAlignment="1">
      <alignment horizontal="left" vertical="center" wrapText="1"/>
    </xf>
    <xf numFmtId="4" fontId="20" fillId="0" borderId="1" xfId="0" applyNumberFormat="1" applyFont="1" applyFill="1" applyBorder="1" applyAlignment="1">
      <alignment horizontal="right" vertical="center" wrapText="1"/>
    </xf>
    <xf numFmtId="0" fontId="20" fillId="0" borderId="1" xfId="0" applyFont="1" applyFill="1" applyBorder="1" applyAlignment="1">
      <alignment horizontal="left" vertical="center" wrapText="1"/>
    </xf>
    <xf numFmtId="0" fontId="21" fillId="0" borderId="0" xfId="0" applyFont="1" applyFill="1" applyBorder="1" applyAlignment="1">
      <alignment vertical="center" wrapText="1"/>
    </xf>
    <xf numFmtId="0" fontId="18" fillId="0" borderId="0" xfId="0" applyFont="1" applyFill="1" applyBorder="1" applyAlignment="1">
      <alignment vertical="center" wrapText="1"/>
    </xf>
    <xf numFmtId="0" fontId="20" fillId="0" borderId="0" xfId="0" applyFont="1" applyFill="1" applyBorder="1" applyAlignment="1">
      <alignment vertical="center" wrapText="1"/>
    </xf>
    <xf numFmtId="4" fontId="20" fillId="0" borderId="1" xfId="0" applyNumberFormat="1" applyFont="1" applyFill="1" applyBorder="1" applyAlignment="1">
      <alignment vertical="center" wrapText="1"/>
    </xf>
    <xf numFmtId="0" fontId="23" fillId="0" borderId="0" xfId="0" applyFont="1" applyFill="1" applyBorder="1" applyAlignment="1">
      <alignment horizontal="left" vertical="center" wrapText="1"/>
    </xf>
    <xf numFmtId="0" fontId="23" fillId="0" borderId="0" xfId="0" applyFont="1" applyFill="1" applyBorder="1" applyAlignment="1">
      <alignment vertical="center" wrapText="1"/>
    </xf>
    <xf numFmtId="0" fontId="18" fillId="0" borderId="0" xfId="0" applyFont="1" applyFill="1" applyBorder="1" applyAlignment="1">
      <alignment horizontal="right" vertical="center" wrapText="1"/>
    </xf>
    <xf numFmtId="0" fontId="11" fillId="0" borderId="0" xfId="0" applyFont="1" applyFill="1" applyBorder="1" applyAlignment="1">
      <alignment vertical="center"/>
    </xf>
    <xf numFmtId="0" fontId="12" fillId="0" borderId="0" xfId="0" applyFont="1" applyFill="1" applyBorder="1" applyAlignment="1">
      <alignment vertical="center"/>
    </xf>
    <xf numFmtId="0" fontId="24" fillId="0" borderId="1" xfId="0" applyFont="1" applyFill="1" applyBorder="1" applyAlignment="1">
      <alignment horizontal="center" vertical="center" wrapText="1"/>
    </xf>
    <xf numFmtId="0" fontId="25" fillId="0" borderId="1" xfId="0" applyFont="1" applyFill="1" applyBorder="1" applyAlignment="1">
      <alignment vertical="center" wrapText="1"/>
    </xf>
    <xf numFmtId="4" fontId="25" fillId="0" borderId="1" xfId="0" applyNumberFormat="1" applyFont="1" applyFill="1" applyBorder="1" applyAlignment="1">
      <alignment vertical="center" wrapText="1"/>
    </xf>
    <xf numFmtId="0" fontId="25"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2" fillId="0" borderId="0" xfId="895" applyNumberFormat="1" applyFont="1" applyFill="1" applyAlignment="1" applyProtection="1">
      <alignment horizontal="center" vertical="center" wrapText="1"/>
    </xf>
    <xf numFmtId="0" fontId="24" fillId="0" borderId="1" xfId="0" applyFont="1" applyFill="1" applyBorder="1" applyAlignment="1">
      <alignment vertical="center" wrapText="1"/>
    </xf>
    <xf numFmtId="199" fontId="25" fillId="0" borderId="1" xfId="0" applyNumberFormat="1" applyFont="1" applyFill="1" applyBorder="1" applyAlignment="1">
      <alignment vertical="center" wrapText="1"/>
    </xf>
    <xf numFmtId="0" fontId="25" fillId="0" borderId="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8" fillId="0" borderId="0" xfId="895" applyFill="1" applyAlignment="1"/>
    <xf numFmtId="0" fontId="8" fillId="0" borderId="0" xfId="895" applyAlignment="1"/>
    <xf numFmtId="0" fontId="8" fillId="0" borderId="0" xfId="895" applyAlignment="1">
      <alignment horizontal="right" vertical="center"/>
    </xf>
    <xf numFmtId="0" fontId="26" fillId="0" borderId="0" xfId="895" applyNumberFormat="1" applyFont="1" applyFill="1" applyAlignment="1" applyProtection="1">
      <alignment horizontal="center" vertical="center" wrapText="1"/>
    </xf>
    <xf numFmtId="0" fontId="26" fillId="0" borderId="0" xfId="895" applyNumberFormat="1" applyFont="1" applyFill="1" applyAlignment="1" applyProtection="1">
      <alignment horizontal="right" vertical="center" wrapText="1"/>
    </xf>
    <xf numFmtId="0" fontId="11" fillId="0" borderId="0" xfId="569" applyFont="1" applyAlignment="1" applyProtection="1">
      <alignment horizontal="left" vertical="center"/>
    </xf>
    <xf numFmtId="185" fontId="27" fillId="0" borderId="0" xfId="569" applyNumberFormat="1" applyFont="1" applyAlignment="1">
      <alignment horizontal="right" vertical="center"/>
    </xf>
    <xf numFmtId="0" fontId="27" fillId="0" borderId="0" xfId="569" applyFont="1" applyAlignment="1">
      <alignment horizontal="right" vertical="center"/>
    </xf>
    <xf numFmtId="200" fontId="27" fillId="0" borderId="0" xfId="569" applyNumberFormat="1" applyFont="1" applyFill="1" applyBorder="1" applyAlignment="1" applyProtection="1">
      <alignment horizontal="right" vertical="center"/>
    </xf>
    <xf numFmtId="2" fontId="24" fillId="0" borderId="1" xfId="822" applyNumberFormat="1" applyFont="1" applyFill="1" applyBorder="1" applyAlignment="1" applyProtection="1">
      <alignment horizontal="center" vertical="center" wrapText="1"/>
    </xf>
    <xf numFmtId="201" fontId="24" fillId="0" borderId="1" xfId="999" applyNumberFormat="1" applyFont="1" applyBorder="1" applyAlignment="1">
      <alignment horizontal="center" vertical="center" wrapText="1"/>
    </xf>
    <xf numFmtId="0" fontId="8" fillId="0" borderId="0" xfId="697" applyAlignment="1">
      <alignment horizontal="center" vertical="center"/>
    </xf>
    <xf numFmtId="49" fontId="24" fillId="0" borderId="1" xfId="824" applyNumberFormat="1" applyFont="1" applyFill="1" applyBorder="1" applyAlignment="1" applyProtection="1">
      <alignment horizontal="left" vertical="center"/>
    </xf>
    <xf numFmtId="202" fontId="24" fillId="0" borderId="1" xfId="29" applyNumberFormat="1" applyFont="1" applyFill="1" applyBorder="1" applyAlignment="1">
      <alignment horizontal="center" vertical="center" wrapText="1"/>
    </xf>
    <xf numFmtId="203" fontId="24" fillId="0" borderId="1" xfId="38" applyNumberFormat="1" applyFont="1" applyFill="1" applyBorder="1" applyAlignment="1">
      <alignment horizontal="right" vertical="center" wrapText="1"/>
    </xf>
    <xf numFmtId="49" fontId="25" fillId="0" borderId="1" xfId="824" applyNumberFormat="1" applyFont="1" applyFill="1" applyBorder="1" applyAlignment="1" applyProtection="1">
      <alignment horizontal="left" vertical="center"/>
    </xf>
    <xf numFmtId="202" fontId="25" fillId="0" borderId="1" xfId="29" applyNumberFormat="1" applyFont="1" applyFill="1" applyBorder="1" applyAlignment="1">
      <alignment horizontal="center" vertical="center" wrapText="1"/>
    </xf>
    <xf numFmtId="203" fontId="25" fillId="0" borderId="1" xfId="627" applyNumberFormat="1" applyFont="1" applyFill="1" applyBorder="1" applyAlignment="1">
      <alignment horizontal="right" vertical="center" wrapText="1"/>
    </xf>
    <xf numFmtId="203" fontId="24" fillId="0" borderId="1" xfId="627" applyNumberFormat="1" applyFont="1" applyFill="1" applyBorder="1" applyAlignment="1">
      <alignment horizontal="right" vertical="center" wrapText="1"/>
    </xf>
    <xf numFmtId="202" fontId="28" fillId="0" borderId="1" xfId="29" applyNumberFormat="1" applyFont="1" applyFill="1" applyBorder="1" applyAlignment="1" applyProtection="1">
      <alignment horizontal="center" vertical="center" wrapText="1"/>
    </xf>
    <xf numFmtId="202" fontId="24" fillId="0" borderId="1" xfId="29" applyNumberFormat="1" applyFont="1" applyFill="1" applyBorder="1" applyAlignment="1">
      <alignment horizontal="right" vertical="center" wrapText="1"/>
    </xf>
    <xf numFmtId="177" fontId="24" fillId="0" borderId="1" xfId="29" applyNumberFormat="1" applyFont="1" applyFill="1" applyBorder="1" applyAlignment="1">
      <alignment horizontal="right" vertical="center" wrapText="1"/>
    </xf>
    <xf numFmtId="202" fontId="25" fillId="0" borderId="1" xfId="29" applyNumberFormat="1" applyFont="1" applyFill="1" applyBorder="1" applyAlignment="1">
      <alignment horizontal="right" vertical="center" wrapText="1"/>
    </xf>
    <xf numFmtId="202" fontId="28" fillId="0" borderId="1" xfId="29" applyNumberFormat="1" applyFont="1" applyFill="1" applyBorder="1" applyAlignment="1" applyProtection="1">
      <alignment vertical="center" wrapText="1"/>
    </xf>
    <xf numFmtId="177" fontId="25" fillId="0" borderId="1" xfId="29" applyNumberFormat="1" applyFont="1" applyFill="1" applyBorder="1" applyAlignment="1">
      <alignment horizontal="right" vertical="center" wrapText="1"/>
    </xf>
    <xf numFmtId="202" fontId="24" fillId="0" borderId="1" xfId="29" applyNumberFormat="1" applyFont="1" applyFill="1" applyBorder="1" applyAlignment="1" applyProtection="1">
      <alignment horizontal="right" vertical="center" wrapText="1"/>
    </xf>
    <xf numFmtId="202" fontId="25" fillId="0" borderId="1" xfId="29" applyNumberFormat="1" applyFont="1" applyFill="1" applyBorder="1" applyAlignment="1" applyProtection="1">
      <alignment horizontal="right" vertical="center" wrapText="1"/>
    </xf>
    <xf numFmtId="202" fontId="25" fillId="0" borderId="1" xfId="29" applyNumberFormat="1" applyFont="1" applyFill="1" applyBorder="1" applyAlignment="1" applyProtection="1">
      <alignment horizontal="center" vertical="center" wrapText="1"/>
    </xf>
    <xf numFmtId="202" fontId="25" fillId="3" borderId="1" xfId="29" applyNumberFormat="1" applyFont="1" applyFill="1" applyBorder="1" applyAlignment="1" applyProtection="1">
      <alignment horizontal="center" vertical="center" wrapText="1"/>
    </xf>
    <xf numFmtId="49" fontId="24" fillId="0" borderId="1" xfId="904" applyNumberFormat="1" applyFont="1" applyFill="1" applyBorder="1" applyAlignment="1" applyProtection="1">
      <alignment horizontal="distributed" vertical="center"/>
    </xf>
    <xf numFmtId="203" fontId="24" fillId="0" borderId="1" xfId="0" applyNumberFormat="1" applyFont="1" applyBorder="1" applyAlignment="1">
      <alignment horizontal="right" vertical="center" wrapText="1"/>
    </xf>
    <xf numFmtId="203" fontId="25" fillId="0" borderId="1" xfId="0" applyNumberFormat="1" applyFont="1" applyBorder="1" applyAlignment="1">
      <alignment horizontal="right" vertical="center" wrapText="1"/>
    </xf>
    <xf numFmtId="49" fontId="24" fillId="0" borderId="1" xfId="904" applyNumberFormat="1" applyFont="1" applyFill="1" applyBorder="1" applyAlignment="1" applyProtection="1">
      <alignment horizontal="left" vertical="center"/>
    </xf>
    <xf numFmtId="202" fontId="8" fillId="0" borderId="0" xfId="895" applyNumberFormat="1" applyAlignment="1">
      <alignment horizontal="right" vertical="center"/>
    </xf>
    <xf numFmtId="0" fontId="8" fillId="0" borderId="0" xfId="697" applyFill="1" applyAlignment="1"/>
    <xf numFmtId="0" fontId="8" fillId="0" borderId="0" xfId="697" applyAlignment="1"/>
    <xf numFmtId="0" fontId="26" fillId="0" borderId="0" xfId="697" applyNumberFormat="1" applyFont="1" applyFill="1" applyAlignment="1" applyProtection="1">
      <alignment horizontal="center" vertical="center" wrapText="1"/>
    </xf>
    <xf numFmtId="0" fontId="25" fillId="0" borderId="0" xfId="697" applyFont="1" applyFill="1" applyAlignment="1" applyProtection="1">
      <alignment horizontal="left" vertical="center"/>
    </xf>
    <xf numFmtId="185" fontId="25" fillId="0" borderId="0" xfId="697" applyNumberFormat="1" applyFont="1" applyFill="1" applyAlignment="1" applyProtection="1">
      <alignment horizontal="right"/>
    </xf>
    <xf numFmtId="0" fontId="29" fillId="0" borderId="0" xfId="697" applyFont="1" applyFill="1" applyAlignment="1">
      <alignment vertical="center"/>
    </xf>
    <xf numFmtId="0" fontId="25" fillId="0" borderId="0" xfId="697" applyFont="1" applyFill="1" applyAlignment="1">
      <alignment horizontal="right" vertical="center"/>
    </xf>
    <xf numFmtId="0" fontId="24" fillId="0" borderId="1" xfId="697" applyNumberFormat="1" applyFont="1" applyFill="1" applyBorder="1" applyAlignment="1" applyProtection="1">
      <alignment horizontal="center" vertical="center"/>
    </xf>
    <xf numFmtId="49" fontId="24" fillId="0" borderId="1" xfId="427" applyNumberFormat="1" applyFont="1" applyFill="1" applyBorder="1" applyAlignment="1" applyProtection="1">
      <alignment vertical="center"/>
    </xf>
    <xf numFmtId="202" fontId="30" fillId="0" borderId="1" xfId="361" applyNumberFormat="1" applyFont="1" applyFill="1" applyBorder="1" applyAlignment="1">
      <alignment horizontal="center" vertical="center" shrinkToFit="1"/>
    </xf>
    <xf numFmtId="49" fontId="25" fillId="0" borderId="1" xfId="427" applyNumberFormat="1" applyFont="1" applyFill="1" applyBorder="1" applyAlignment="1" applyProtection="1">
      <alignment vertical="center"/>
    </xf>
    <xf numFmtId="202" fontId="31" fillId="0" borderId="1" xfId="927" applyNumberFormat="1" applyFont="1" applyFill="1" applyBorder="1" applyAlignment="1" applyProtection="1">
      <alignment horizontal="center" vertical="center" shrinkToFit="1"/>
    </xf>
    <xf numFmtId="203" fontId="25" fillId="0" borderId="1" xfId="38" applyNumberFormat="1" applyFont="1" applyFill="1" applyBorder="1" applyAlignment="1" applyProtection="1">
      <alignment horizontal="right" vertical="center" wrapText="1"/>
    </xf>
    <xf numFmtId="49" fontId="24" fillId="0" borderId="1" xfId="427" applyNumberFormat="1" applyFont="1" applyFill="1" applyBorder="1" applyAlignment="1" applyProtection="1">
      <alignment vertical="center" wrapText="1"/>
    </xf>
    <xf numFmtId="203" fontId="24" fillId="0" borderId="1" xfId="38" applyNumberFormat="1" applyFont="1" applyFill="1" applyBorder="1" applyAlignment="1" applyProtection="1">
      <alignment horizontal="right" vertical="center" wrapText="1"/>
    </xf>
    <xf numFmtId="202" fontId="25" fillId="0" borderId="1" xfId="107" applyNumberFormat="1" applyFont="1" applyBorder="1" applyAlignment="1">
      <alignment horizontal="center" vertical="center" wrapText="1"/>
    </xf>
    <xf numFmtId="202" fontId="25" fillId="0" borderId="1" xfId="867" applyNumberFormat="1" applyFont="1" applyBorder="1" applyAlignment="1">
      <alignment horizontal="center" vertical="center" wrapText="1"/>
    </xf>
    <xf numFmtId="202" fontId="24" fillId="0" borderId="1" xfId="107" applyNumberFormat="1" applyFont="1" applyBorder="1" applyAlignment="1">
      <alignment horizontal="center" vertical="center" wrapText="1"/>
    </xf>
    <xf numFmtId="202" fontId="24" fillId="0" borderId="1" xfId="867" applyNumberFormat="1" applyFont="1" applyBorder="1" applyAlignment="1">
      <alignment horizontal="center" vertical="center" wrapText="1"/>
    </xf>
    <xf numFmtId="203" fontId="25" fillId="0" borderId="1" xfId="38" applyNumberFormat="1" applyFont="1" applyFill="1" applyBorder="1" applyAlignment="1">
      <alignment horizontal="right" vertical="center" wrapText="1"/>
    </xf>
    <xf numFmtId="202" fontId="24" fillId="0" borderId="1" xfId="867" applyNumberFormat="1" applyFont="1" applyFill="1" applyBorder="1" applyAlignment="1">
      <alignment horizontal="right" vertical="center" wrapText="1"/>
    </xf>
    <xf numFmtId="202" fontId="25" fillId="0" borderId="1" xfId="867" applyNumberFormat="1" applyFont="1" applyFill="1" applyBorder="1" applyAlignment="1">
      <alignment horizontal="right" vertical="center" wrapText="1"/>
    </xf>
    <xf numFmtId="176" fontId="8" fillId="0" borderId="1" xfId="0" applyNumberFormat="1" applyFont="1" applyFill="1" applyBorder="1" applyAlignment="1">
      <alignment horizontal="right" vertical="center"/>
    </xf>
    <xf numFmtId="202" fontId="24" fillId="0" borderId="1" xfId="107" applyNumberFormat="1" applyFont="1" applyFill="1" applyBorder="1" applyAlignment="1">
      <alignment horizontal="center" vertical="center" wrapText="1"/>
    </xf>
    <xf numFmtId="202" fontId="25" fillId="3" borderId="1" xfId="867" applyNumberFormat="1" applyFont="1" applyFill="1" applyBorder="1" applyAlignment="1">
      <alignment horizontal="center" vertical="center" wrapText="1"/>
    </xf>
    <xf numFmtId="203" fontId="25" fillId="3" borderId="1" xfId="38" applyNumberFormat="1" applyFont="1" applyFill="1" applyBorder="1" applyAlignment="1" applyProtection="1">
      <alignment horizontal="right" vertical="center" wrapText="1"/>
    </xf>
    <xf numFmtId="203" fontId="3" fillId="0" borderId="1" xfId="38" applyNumberFormat="1" applyFont="1" applyFill="1" applyBorder="1" applyAlignment="1" applyProtection="1">
      <alignment horizontal="right" vertical="center" wrapText="1"/>
    </xf>
    <xf numFmtId="202" fontId="8" fillId="0" borderId="0" xfId="697" applyNumberFormat="1" applyAlignment="1"/>
    <xf numFmtId="0" fontId="8" fillId="0" borderId="0" xfId="766" applyFill="1" applyAlignment="1"/>
    <xf numFmtId="0" fontId="8" fillId="0" borderId="0" xfId="766" applyAlignment="1"/>
    <xf numFmtId="0" fontId="26" fillId="0" borderId="0" xfId="766" applyNumberFormat="1" applyFont="1" applyFill="1" applyAlignment="1" applyProtection="1">
      <alignment horizontal="center" vertical="center" wrapText="1"/>
    </xf>
    <xf numFmtId="0" fontId="11" fillId="0" borderId="0" xfId="710" applyFont="1" applyAlignment="1" applyProtection="1">
      <alignment horizontal="left" vertical="center"/>
    </xf>
    <xf numFmtId="0" fontId="27" fillId="0" borderId="0" xfId="710" applyFont="1" applyAlignment="1"/>
    <xf numFmtId="204" fontId="27" fillId="0" borderId="0" xfId="710" applyNumberFormat="1" applyFont="1" applyAlignment="1"/>
    <xf numFmtId="200" fontId="28" fillId="0" borderId="0" xfId="710" applyNumberFormat="1" applyFont="1" applyFill="1" applyBorder="1" applyAlignment="1" applyProtection="1">
      <alignment horizontal="right" vertical="center"/>
    </xf>
    <xf numFmtId="0" fontId="8" fillId="0" borderId="0" xfId="766" applyAlignment="1">
      <alignment horizontal="center" vertical="center"/>
    </xf>
    <xf numFmtId="0" fontId="13" fillId="0" borderId="0" xfId="553" applyFont="1" applyAlignment="1">
      <alignment horizontal="center" vertical="center"/>
    </xf>
    <xf numFmtId="203" fontId="25" fillId="0" borderId="1" xfId="569" applyNumberFormat="1" applyFont="1" applyFill="1" applyBorder="1" applyAlignment="1" applyProtection="1">
      <alignment horizontal="right" vertical="center" wrapText="1"/>
    </xf>
    <xf numFmtId="49" fontId="24" fillId="0" borderId="1" xfId="824" applyNumberFormat="1" applyFont="1" applyFill="1" applyBorder="1" applyAlignment="1" applyProtection="1">
      <alignment horizontal="left" vertical="center" wrapText="1"/>
    </xf>
    <xf numFmtId="203" fontId="24" fillId="0" borderId="1" xfId="569" applyNumberFormat="1" applyFont="1" applyFill="1" applyBorder="1" applyAlignment="1" applyProtection="1">
      <alignment horizontal="right" vertical="center" wrapText="1"/>
    </xf>
    <xf numFmtId="202" fontId="25" fillId="3" borderId="1" xfId="29" applyNumberFormat="1" applyFont="1" applyFill="1" applyBorder="1" applyAlignment="1" applyProtection="1">
      <alignment horizontal="right" vertical="center" wrapText="1"/>
    </xf>
    <xf numFmtId="49" fontId="24" fillId="0" borderId="1" xfId="904" applyNumberFormat="1" applyFont="1" applyFill="1" applyBorder="1" applyAlignment="1" applyProtection="1">
      <alignment horizontal="left" vertical="center" wrapText="1"/>
    </xf>
    <xf numFmtId="202" fontId="8" fillId="0" borderId="0" xfId="766" applyNumberFormat="1" applyAlignment="1"/>
    <xf numFmtId="0" fontId="8" fillId="0" borderId="0" xfId="766" applyAlignment="1">
      <alignment vertical="center"/>
    </xf>
    <xf numFmtId="0" fontId="25" fillId="0" borderId="0" xfId="766" applyFont="1" applyFill="1" applyAlignment="1" applyProtection="1">
      <alignment horizontal="left" vertical="center"/>
    </xf>
    <xf numFmtId="4" fontId="25" fillId="0" borderId="0" xfId="766" applyNumberFormat="1" applyFont="1" applyFill="1" applyAlignment="1" applyProtection="1">
      <alignment horizontal="right" vertical="center"/>
    </xf>
    <xf numFmtId="204" fontId="29" fillId="0" borderId="0" xfId="766" applyNumberFormat="1" applyFont="1" applyFill="1" applyAlignment="1">
      <alignment vertical="center"/>
    </xf>
    <xf numFmtId="0" fontId="25" fillId="0" borderId="0" xfId="766" applyFont="1" applyFill="1" applyAlignment="1">
      <alignment horizontal="right" vertical="center"/>
    </xf>
    <xf numFmtId="0" fontId="24" fillId="0" borderId="1" xfId="918" applyNumberFormat="1" applyFont="1" applyFill="1" applyBorder="1" applyAlignment="1" applyProtection="1">
      <alignment horizontal="center" vertical="center"/>
    </xf>
    <xf numFmtId="49" fontId="24" fillId="0" borderId="1" xfId="920" applyNumberFormat="1" applyFont="1" applyFill="1" applyBorder="1" applyAlignment="1" applyProtection="1">
      <alignment vertical="center"/>
    </xf>
    <xf numFmtId="0" fontId="13" fillId="0" borderId="0" xfId="553" applyFont="1">
      <alignment vertical="center"/>
    </xf>
    <xf numFmtId="49" fontId="25" fillId="0" borderId="1" xfId="920" applyNumberFormat="1" applyFont="1" applyFill="1" applyBorder="1" applyAlignment="1" applyProtection="1">
      <alignment vertical="center"/>
    </xf>
    <xf numFmtId="202" fontId="25" fillId="0" borderId="1" xfId="107" applyNumberFormat="1" applyFont="1" applyBorder="1" applyAlignment="1">
      <alignment horizontal="right" vertical="center" wrapText="1"/>
    </xf>
    <xf numFmtId="202" fontId="25" fillId="0" borderId="1" xfId="867" applyNumberFormat="1" applyFont="1" applyBorder="1" applyAlignment="1">
      <alignment horizontal="right" vertical="center" wrapText="1"/>
    </xf>
    <xf numFmtId="202" fontId="24" fillId="0" borderId="1" xfId="867" applyNumberFormat="1" applyFont="1" applyBorder="1" applyAlignment="1">
      <alignment horizontal="right" vertical="center" wrapText="1"/>
    </xf>
    <xf numFmtId="49" fontId="24" fillId="0" borderId="1" xfId="904" applyNumberFormat="1" applyFont="1" applyFill="1" applyBorder="1" applyAlignment="1" applyProtection="1">
      <alignment vertical="center"/>
    </xf>
    <xf numFmtId="202" fontId="24" fillId="0" borderId="1" xfId="107" applyNumberFormat="1" applyFont="1" applyBorder="1" applyAlignment="1">
      <alignment horizontal="right" vertical="center" wrapText="1"/>
    </xf>
    <xf numFmtId="0" fontId="8" fillId="0" borderId="0" xfId="999">
      <alignment vertical="center"/>
    </xf>
    <xf numFmtId="0" fontId="7" fillId="0" borderId="0" xfId="999" applyFont="1" applyAlignment="1">
      <alignment horizontal="center" vertical="center" wrapText="1"/>
    </xf>
    <xf numFmtId="0" fontId="8" fillId="0" borderId="0" xfId="999" applyFill="1">
      <alignment vertical="center"/>
    </xf>
    <xf numFmtId="0" fontId="1" fillId="0" borderId="0" xfId="0" applyFont="1" applyFill="1" applyAlignment="1">
      <alignment vertical="center"/>
    </xf>
    <xf numFmtId="0" fontId="32" fillId="0" borderId="0" xfId="659" applyFont="1" applyAlignment="1">
      <alignment horizontal="center" vertical="center" shrinkToFit="1"/>
    </xf>
    <xf numFmtId="0" fontId="9" fillId="0" borderId="0" xfId="659" applyFont="1" applyAlignment="1">
      <alignment horizontal="center" vertical="center" shrinkToFit="1"/>
    </xf>
    <xf numFmtId="0" fontId="11" fillId="0" borderId="0" xfId="659" applyFont="1" applyBorder="1" applyAlignment="1">
      <alignment horizontal="left" vertical="center" wrapText="1"/>
    </xf>
    <xf numFmtId="0" fontId="11" fillId="0" borderId="0" xfId="0" applyFont="1" applyFill="1" applyAlignment="1">
      <alignment horizontal="right"/>
    </xf>
    <xf numFmtId="0" fontId="24" fillId="0" borderId="1" xfId="1075" applyFont="1" applyBorder="1" applyAlignment="1">
      <alignment horizontal="center" vertical="center"/>
    </xf>
    <xf numFmtId="49" fontId="24" fillId="0" borderId="1" xfId="0" applyNumberFormat="1" applyFont="1" applyFill="1" applyBorder="1" applyAlignment="1" applyProtection="1">
      <alignment vertical="center" wrapText="1"/>
    </xf>
    <xf numFmtId="202" fontId="25" fillId="0" borderId="1" xfId="29" applyNumberFormat="1" applyFont="1" applyBorder="1" applyAlignment="1">
      <alignment horizontal="right" vertical="center" wrapText="1"/>
    </xf>
    <xf numFmtId="0" fontId="25" fillId="0" borderId="1" xfId="648" applyNumberFormat="1" applyFont="1" applyFill="1" applyBorder="1" applyAlignment="1">
      <alignment horizontal="left"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xf>
    <xf numFmtId="0" fontId="10" fillId="0" borderId="1" xfId="0" applyFont="1" applyFill="1" applyBorder="1" applyAlignment="1">
      <alignment horizontal="center" vertical="center"/>
    </xf>
    <xf numFmtId="0" fontId="33" fillId="0" borderId="1" xfId="999" applyFont="1" applyFill="1" applyBorder="1">
      <alignment vertical="center"/>
    </xf>
    <xf numFmtId="0" fontId="9" fillId="0" borderId="0" xfId="627" applyFont="1" applyAlignment="1">
      <alignment horizontal="center" vertical="center" shrinkToFit="1"/>
    </xf>
    <xf numFmtId="0" fontId="11" fillId="0" borderId="0" xfId="627" applyFont="1" applyAlignment="1">
      <alignment horizontal="left" vertical="center" wrapText="1"/>
    </xf>
    <xf numFmtId="0" fontId="11" fillId="0" borderId="0" xfId="627" applyFont="1" applyFill="1" applyAlignment="1">
      <alignment horizontal="left" vertical="center" wrapText="1"/>
    </xf>
    <xf numFmtId="201" fontId="25" fillId="0" borderId="0" xfId="1073" applyNumberFormat="1" applyFont="1" applyBorder="1" applyAlignment="1">
      <alignment horizontal="right" vertical="center"/>
    </xf>
    <xf numFmtId="0" fontId="24" fillId="0" borderId="1" xfId="1073" applyFont="1" applyBorder="1" applyAlignment="1">
      <alignment horizontal="center" vertical="center"/>
    </xf>
    <xf numFmtId="0" fontId="0" fillId="0" borderId="0" xfId="0" applyFont="1" applyAlignment="1"/>
    <xf numFmtId="202" fontId="24" fillId="0" borderId="1" xfId="999" applyNumberFormat="1" applyFont="1" applyFill="1" applyBorder="1" applyAlignment="1">
      <alignment horizontal="right" vertical="center" wrapText="1"/>
    </xf>
    <xf numFmtId="202" fontId="25" fillId="0" borderId="1" xfId="999" applyNumberFormat="1" applyFont="1" applyFill="1" applyBorder="1" applyAlignment="1">
      <alignment horizontal="right" vertical="center" wrapText="1"/>
    </xf>
    <xf numFmtId="203" fontId="25" fillId="0" borderId="1" xfId="999" applyNumberFormat="1" applyFont="1" applyBorder="1" applyAlignment="1">
      <alignment horizontal="right" vertical="center" wrapText="1"/>
    </xf>
    <xf numFmtId="203" fontId="24" fillId="0" borderId="1" xfId="999" applyNumberFormat="1" applyFont="1" applyBorder="1" applyAlignment="1">
      <alignment horizontal="right" vertical="center" wrapText="1"/>
    </xf>
    <xf numFmtId="49" fontId="25" fillId="0" borderId="1" xfId="0" applyNumberFormat="1" applyFont="1" applyFill="1" applyBorder="1" applyAlignment="1" applyProtection="1">
      <alignment vertical="center" wrapText="1"/>
    </xf>
    <xf numFmtId="0" fontId="24" fillId="3" borderId="1" xfId="999" applyFont="1" applyFill="1" applyBorder="1" applyAlignment="1">
      <alignment horizontal="distributed" vertical="center" wrapText="1"/>
    </xf>
    <xf numFmtId="0" fontId="24" fillId="0" borderId="1" xfId="648" applyNumberFormat="1" applyFont="1" applyFill="1" applyBorder="1" applyAlignment="1">
      <alignment horizontal="left" vertical="center" wrapText="1"/>
    </xf>
    <xf numFmtId="0" fontId="25" fillId="0" borderId="1" xfId="648" applyNumberFormat="1" applyFont="1" applyFill="1" applyBorder="1" applyAlignment="1">
      <alignment horizontal="left" vertical="center" wrapText="1" indent="1"/>
    </xf>
    <xf numFmtId="202" fontId="11" fillId="0" borderId="1" xfId="0" applyNumberFormat="1" applyFont="1" applyFill="1" applyBorder="1" applyAlignment="1">
      <alignment horizontal="right" vertical="center" wrapText="1"/>
    </xf>
    <xf numFmtId="0" fontId="24" fillId="3" borderId="1" xfId="999" applyFont="1" applyFill="1" applyBorder="1" applyAlignment="1">
      <alignment horizontal="left" vertical="center" wrapText="1"/>
    </xf>
    <xf numFmtId="202" fontId="10" fillId="0" borderId="1" xfId="0" applyNumberFormat="1" applyFont="1" applyFill="1" applyBorder="1" applyAlignment="1">
      <alignment horizontal="right" vertical="center" wrapText="1"/>
    </xf>
    <xf numFmtId="41" fontId="0" fillId="0" borderId="0" xfId="0" applyNumberFormat="1" applyAlignment="1"/>
    <xf numFmtId="202" fontId="0" fillId="0" borderId="0" xfId="0" applyNumberFormat="1" applyAlignment="1"/>
    <xf numFmtId="0" fontId="8" fillId="0" borderId="0" xfId="648" applyAlignment="1"/>
    <xf numFmtId="0" fontId="34" fillId="2" borderId="0" xfId="648" applyFont="1" applyFill="1" applyAlignment="1"/>
    <xf numFmtId="0" fontId="35" fillId="2" borderId="0" xfId="627" applyFont="1" applyFill="1" applyAlignment="1">
      <alignment horizontal="center" vertical="center" shrinkToFit="1"/>
    </xf>
    <xf numFmtId="0" fontId="36" fillId="2" borderId="0" xfId="627" applyFont="1" applyFill="1" applyAlignment="1">
      <alignment horizontal="left" vertical="center" wrapText="1"/>
    </xf>
    <xf numFmtId="0" fontId="25" fillId="0" borderId="0" xfId="648" applyFont="1" applyAlignment="1">
      <alignment horizontal="right" vertical="center"/>
    </xf>
    <xf numFmtId="0" fontId="24" fillId="0" borderId="1" xfId="648" applyFont="1" applyFill="1" applyBorder="1" applyAlignment="1">
      <alignment horizontal="center" vertical="center" wrapText="1"/>
    </xf>
    <xf numFmtId="201" fontId="24" fillId="2" borderId="1" xfId="999" applyNumberFormat="1" applyFont="1" applyFill="1" applyBorder="1" applyAlignment="1">
      <alignment horizontal="center" vertical="center" wrapText="1"/>
    </xf>
    <xf numFmtId="202" fontId="37" fillId="2" borderId="1" xfId="29" applyNumberFormat="1" applyFont="1" applyFill="1" applyBorder="1" applyAlignment="1">
      <alignment horizontal="right" vertical="center" wrapText="1"/>
    </xf>
    <xf numFmtId="49" fontId="25" fillId="2" borderId="1" xfId="0" applyNumberFormat="1" applyFont="1" applyFill="1" applyBorder="1" applyAlignment="1" applyProtection="1">
      <alignment vertical="center" wrapText="1"/>
    </xf>
    <xf numFmtId="0" fontId="28" fillId="2" borderId="1" xfId="0" applyFont="1" applyFill="1" applyBorder="1" applyAlignment="1" applyProtection="1">
      <alignment horizontal="right" vertical="center"/>
      <protection locked="0"/>
    </xf>
    <xf numFmtId="203" fontId="10" fillId="0" borderId="1" xfId="627" applyNumberFormat="1" applyFont="1" applyFill="1" applyBorder="1" applyAlignment="1">
      <alignment horizontal="right" vertical="center" wrapText="1"/>
    </xf>
    <xf numFmtId="203" fontId="11" fillId="0" borderId="1" xfId="0" applyNumberFormat="1" applyFont="1" applyBorder="1" applyAlignment="1">
      <alignment horizontal="right" vertical="center" wrapText="1"/>
    </xf>
    <xf numFmtId="0" fontId="28" fillId="2" borderId="1" xfId="0" applyNumberFormat="1" applyFont="1" applyFill="1" applyBorder="1" applyAlignment="1" applyProtection="1">
      <alignment horizontal="right" vertical="center"/>
    </xf>
    <xf numFmtId="203" fontId="11" fillId="0" borderId="1" xfId="627" applyNumberFormat="1" applyFont="1" applyFill="1" applyBorder="1" applyAlignment="1">
      <alignment horizontal="right" vertical="center" wrapText="1"/>
    </xf>
    <xf numFmtId="3" fontId="28" fillId="2" borderId="1" xfId="0" applyNumberFormat="1" applyFont="1" applyFill="1" applyBorder="1" applyAlignment="1" applyProtection="1">
      <alignment horizontal="right" vertical="center" wrapText="1"/>
      <protection locked="0"/>
    </xf>
    <xf numFmtId="4" fontId="38" fillId="2" borderId="1" xfId="1334" applyNumberFormat="1" applyFont="1" applyFill="1" applyBorder="1" applyAlignment="1" applyProtection="1">
      <alignment horizontal="right" vertical="center"/>
    </xf>
    <xf numFmtId="4" fontId="39" fillId="2" borderId="1" xfId="1334" applyNumberFormat="1" applyFont="1" applyFill="1" applyBorder="1" applyAlignment="1" applyProtection="1">
      <alignment horizontal="right" vertical="center"/>
    </xf>
    <xf numFmtId="202" fontId="24" fillId="0" borderId="1" xfId="627" applyNumberFormat="1" applyFont="1" applyFill="1" applyBorder="1" applyAlignment="1">
      <alignment horizontal="right" vertical="center" wrapText="1"/>
    </xf>
    <xf numFmtId="202" fontId="24" fillId="2" borderId="1" xfId="627" applyNumberFormat="1" applyFont="1" applyFill="1" applyBorder="1" applyAlignment="1">
      <alignment horizontal="right" vertical="center" wrapText="1"/>
    </xf>
    <xf numFmtId="202" fontId="25" fillId="0" borderId="1" xfId="627" applyNumberFormat="1" applyFont="1" applyFill="1" applyBorder="1" applyAlignment="1">
      <alignment horizontal="right" vertical="center" wrapText="1"/>
    </xf>
    <xf numFmtId="202" fontId="25" fillId="2" borderId="1" xfId="627" applyNumberFormat="1" applyFont="1" applyFill="1" applyBorder="1" applyAlignment="1">
      <alignment horizontal="right" vertical="center" wrapText="1"/>
    </xf>
    <xf numFmtId="202" fontId="24" fillId="2" borderId="1" xfId="999" applyNumberFormat="1" applyFont="1" applyFill="1" applyBorder="1" applyAlignment="1">
      <alignment horizontal="right" vertical="center" wrapText="1"/>
    </xf>
    <xf numFmtId="202" fontId="25" fillId="2" borderId="1" xfId="999" applyNumberFormat="1" applyFont="1" applyFill="1" applyBorder="1" applyAlignment="1">
      <alignment horizontal="right" vertical="center" wrapText="1"/>
    </xf>
    <xf numFmtId="202" fontId="25" fillId="2" borderId="1" xfId="966" applyNumberFormat="1" applyFont="1" applyFill="1" applyBorder="1" applyAlignment="1">
      <alignment horizontal="right" vertical="center" wrapText="1"/>
    </xf>
    <xf numFmtId="202" fontId="24" fillId="2" borderId="1" xfId="966" applyNumberFormat="1" applyFont="1" applyFill="1" applyBorder="1" applyAlignment="1">
      <alignment horizontal="right" vertical="center" wrapText="1"/>
    </xf>
    <xf numFmtId="203" fontId="10" fillId="0" borderId="1" xfId="0" applyNumberFormat="1" applyFont="1" applyBorder="1" applyAlignment="1">
      <alignment horizontal="right" vertical="center" wrapText="1"/>
    </xf>
    <xf numFmtId="0" fontId="10" fillId="0" borderId="1" xfId="0" applyFont="1" applyBorder="1" applyAlignment="1">
      <alignment horizontal="distributed" vertical="center" wrapText="1"/>
    </xf>
    <xf numFmtId="202" fontId="24" fillId="2" borderId="1" xfId="29" applyNumberFormat="1" applyFont="1" applyFill="1" applyBorder="1" applyAlignment="1">
      <alignment horizontal="right" vertical="center" wrapText="1"/>
    </xf>
    <xf numFmtId="49" fontId="24" fillId="0" borderId="1" xfId="0" applyNumberFormat="1" applyFont="1" applyFill="1" applyBorder="1" applyAlignment="1" applyProtection="1">
      <alignment horizontal="center" vertical="center" wrapText="1"/>
    </xf>
    <xf numFmtId="49" fontId="24" fillId="0" borderId="1" xfId="0" applyNumberFormat="1" applyFont="1" applyFill="1" applyBorder="1" applyAlignment="1" applyProtection="1">
      <alignment horizontal="left" vertical="center" wrapText="1"/>
    </xf>
    <xf numFmtId="202" fontId="24" fillId="0" borderId="1" xfId="0" applyNumberFormat="1" applyFont="1" applyFill="1" applyBorder="1" applyAlignment="1">
      <alignment horizontal="right" vertical="center" wrapText="1"/>
    </xf>
    <xf numFmtId="41" fontId="8" fillId="0" borderId="0" xfId="648" applyNumberFormat="1" applyAlignment="1"/>
    <xf numFmtId="202" fontId="8" fillId="0" borderId="0" xfId="648" applyNumberFormat="1" applyAlignment="1"/>
    <xf numFmtId="0" fontId="25" fillId="0" borderId="0" xfId="648" applyFont="1" applyAlignment="1"/>
    <xf numFmtId="0" fontId="8" fillId="0" borderId="0" xfId="648" applyFill="1" applyAlignment="1"/>
    <xf numFmtId="0" fontId="9" fillId="3" borderId="0" xfId="627" applyFont="1" applyFill="1" applyAlignment="1">
      <alignment horizontal="center" vertical="center" shrinkToFit="1"/>
    </xf>
    <xf numFmtId="0" fontId="40" fillId="3" borderId="0" xfId="627" applyFont="1" applyFill="1" applyAlignment="1">
      <alignment vertical="center" shrinkToFit="1"/>
    </xf>
    <xf numFmtId="0" fontId="11" fillId="3" borderId="0" xfId="627" applyFont="1" applyFill="1" applyAlignment="1">
      <alignment horizontal="left" vertical="center" wrapText="1"/>
    </xf>
    <xf numFmtId="0" fontId="25" fillId="3" borderId="0" xfId="648" applyFont="1" applyFill="1" applyAlignment="1">
      <alignment horizontal="right" vertical="center"/>
    </xf>
    <xf numFmtId="201" fontId="8" fillId="3" borderId="0" xfId="1073" applyNumberFormat="1" applyFont="1" applyFill="1" applyBorder="1" applyAlignment="1">
      <alignment vertical="center"/>
    </xf>
    <xf numFmtId="0" fontId="24" fillId="3" borderId="1" xfId="1073" applyFont="1" applyFill="1" applyBorder="1" applyAlignment="1">
      <alignment horizontal="distributed" vertical="center" wrapText="1" indent="3"/>
    </xf>
    <xf numFmtId="0" fontId="8" fillId="3" borderId="0" xfId="648" applyFill="1" applyAlignment="1"/>
    <xf numFmtId="41" fontId="10" fillId="0" borderId="1" xfId="0" applyNumberFormat="1" applyFont="1" applyBorder="1" applyAlignment="1">
      <alignment horizontal="right" vertical="center" wrapText="1"/>
    </xf>
    <xf numFmtId="0" fontId="8" fillId="3" borderId="0" xfId="697" applyFill="1" applyAlignment="1"/>
    <xf numFmtId="41" fontId="25" fillId="0" borderId="1" xfId="999" applyNumberFormat="1" applyFont="1" applyBorder="1" applyAlignment="1">
      <alignment horizontal="right" vertical="center" wrapText="1"/>
    </xf>
    <xf numFmtId="41" fontId="24" fillId="0" borderId="1" xfId="999" applyNumberFormat="1" applyFont="1" applyBorder="1" applyAlignment="1">
      <alignment horizontal="right" vertical="center" wrapText="1"/>
    </xf>
    <xf numFmtId="0" fontId="25" fillId="0" borderId="1" xfId="892" applyNumberFormat="1" applyFont="1" applyFill="1" applyBorder="1" applyAlignment="1">
      <alignment horizontal="left" vertical="center" wrapText="1"/>
    </xf>
    <xf numFmtId="0" fontId="24" fillId="0" borderId="1" xfId="1073" applyFont="1" applyFill="1" applyBorder="1" applyAlignment="1">
      <alignment horizontal="left" vertical="center" wrapText="1"/>
    </xf>
    <xf numFmtId="0" fontId="25" fillId="0" borderId="1" xfId="892" applyNumberFormat="1" applyFont="1" applyFill="1" applyBorder="1" applyAlignment="1">
      <alignment horizontal="left" vertical="center" wrapText="1" indent="2"/>
    </xf>
    <xf numFmtId="0" fontId="25" fillId="0" borderId="1" xfId="892" applyNumberFormat="1" applyFont="1" applyFill="1" applyBorder="1" applyAlignment="1">
      <alignment horizontal="left" vertical="center" wrapText="1" indent="1"/>
    </xf>
    <xf numFmtId="41" fontId="25" fillId="0" borderId="1" xfId="999" applyNumberFormat="1" applyFont="1" applyFill="1" applyBorder="1" applyAlignment="1">
      <alignment horizontal="right" vertical="center" wrapText="1"/>
    </xf>
    <xf numFmtId="0" fontId="24" fillId="0" borderId="1" xfId="892" applyNumberFormat="1" applyFont="1" applyFill="1" applyBorder="1" applyAlignment="1">
      <alignment horizontal="left" vertical="center" wrapText="1"/>
    </xf>
    <xf numFmtId="41" fontId="24" fillId="0" borderId="1" xfId="999" applyNumberFormat="1" applyFont="1" applyFill="1" applyBorder="1" applyAlignment="1">
      <alignment horizontal="right" vertical="center" wrapText="1"/>
    </xf>
    <xf numFmtId="41" fontId="24" fillId="3" borderId="1" xfId="999" applyNumberFormat="1" applyFont="1" applyFill="1" applyBorder="1" applyAlignment="1">
      <alignment horizontal="right" vertical="center" wrapText="1"/>
    </xf>
    <xf numFmtId="41" fontId="8" fillId="0" borderId="0" xfId="648" applyNumberFormat="1" applyFill="1" applyAlignment="1"/>
    <xf numFmtId="0" fontId="9" fillId="0" borderId="0" xfId="627" applyFont="1" applyFill="1" applyAlignment="1">
      <alignment horizontal="center" vertical="center" shrinkToFit="1"/>
    </xf>
    <xf numFmtId="200" fontId="25" fillId="0" borderId="0" xfId="895" applyNumberFormat="1" applyFont="1" applyFill="1" applyBorder="1" applyAlignment="1" applyProtection="1">
      <alignment horizontal="left" vertical="center"/>
    </xf>
    <xf numFmtId="0" fontId="25" fillId="0" borderId="0" xfId="648" applyFont="1" applyFill="1" applyBorder="1" applyAlignment="1">
      <alignment vertical="center"/>
    </xf>
    <xf numFmtId="0" fontId="25" fillId="0" borderId="0" xfId="648" applyFont="1" applyFill="1" applyAlignment="1">
      <alignment vertical="center"/>
    </xf>
    <xf numFmtId="200" fontId="27" fillId="0" borderId="0" xfId="895" applyNumberFormat="1" applyFont="1" applyFill="1" applyBorder="1" applyAlignment="1" applyProtection="1">
      <alignment horizontal="right" vertical="center"/>
    </xf>
    <xf numFmtId="41" fontId="24" fillId="0" borderId="1" xfId="966" applyNumberFormat="1" applyFont="1" applyFill="1" applyBorder="1" applyAlignment="1">
      <alignment horizontal="right" vertical="center" wrapText="1"/>
    </xf>
    <xf numFmtId="0" fontId="41" fillId="3" borderId="0" xfId="553" applyFont="1" applyFill="1">
      <alignment vertical="center"/>
    </xf>
    <xf numFmtId="41" fontId="25" fillId="0" borderId="1" xfId="966" applyNumberFormat="1" applyFont="1" applyFill="1" applyBorder="1" applyAlignment="1">
      <alignment horizontal="right" vertical="center" wrapText="1"/>
    </xf>
    <xf numFmtId="41" fontId="42" fillId="0" borderId="1" xfId="0" applyNumberFormat="1" applyFont="1" applyFill="1" applyBorder="1" applyAlignment="1">
      <alignment horizontal="right" vertical="center" wrapText="1"/>
    </xf>
    <xf numFmtId="41" fontId="28" fillId="0" borderId="1" xfId="0" applyNumberFormat="1" applyFont="1" applyFill="1" applyBorder="1" applyAlignment="1">
      <alignment horizontal="right" vertical="center" wrapText="1"/>
    </xf>
    <xf numFmtId="41" fontId="25" fillId="0" borderId="1" xfId="0" applyNumberFormat="1" applyFont="1" applyFill="1" applyBorder="1" applyAlignment="1" applyProtection="1">
      <alignment horizontal="right" vertical="center" wrapText="1"/>
    </xf>
    <xf numFmtId="41" fontId="11" fillId="0" borderId="1" xfId="0" applyNumberFormat="1" applyFont="1" applyFill="1" applyBorder="1" applyAlignment="1">
      <alignment horizontal="right" vertical="center" wrapText="1"/>
    </xf>
    <xf numFmtId="41" fontId="25" fillId="0" borderId="1" xfId="627" applyNumberFormat="1" applyFont="1" applyFill="1" applyBorder="1" applyAlignment="1">
      <alignment horizontal="right" vertical="center" wrapText="1"/>
    </xf>
    <xf numFmtId="41" fontId="24" fillId="0" borderId="1" xfId="0" applyNumberFormat="1" applyFont="1" applyFill="1" applyBorder="1" applyAlignment="1" applyProtection="1">
      <alignment horizontal="right" vertical="center" wrapText="1"/>
    </xf>
    <xf numFmtId="41" fontId="24" fillId="0" borderId="1" xfId="627" applyNumberFormat="1" applyFont="1" applyFill="1" applyBorder="1" applyAlignment="1">
      <alignment horizontal="right" vertical="center" wrapText="1"/>
    </xf>
    <xf numFmtId="49" fontId="25" fillId="0" borderId="1" xfId="0" applyNumberFormat="1" applyFont="1" applyFill="1" applyBorder="1" applyAlignment="1" applyProtection="1">
      <alignment horizontal="center" vertical="center" wrapText="1"/>
    </xf>
    <xf numFmtId="0" fontId="43" fillId="0" borderId="0" xfId="0" applyFont="1" applyAlignment="1"/>
    <xf numFmtId="0" fontId="0" fillId="0" borderId="0" xfId="0" applyFill="1" applyAlignment="1"/>
    <xf numFmtId="0" fontId="44" fillId="0" borderId="0" xfId="904" applyFont="1" applyFill="1" applyAlignment="1">
      <alignment horizontal="center" vertical="center"/>
    </xf>
    <xf numFmtId="0" fontId="43" fillId="0" borderId="0" xfId="0" applyFont="1" applyFill="1" applyAlignment="1"/>
    <xf numFmtId="0" fontId="11" fillId="0" borderId="0" xfId="904" applyFont="1" applyFill="1" applyAlignment="1">
      <alignment horizontal="left" vertical="center"/>
    </xf>
    <xf numFmtId="0" fontId="11" fillId="0" borderId="0" xfId="0" applyFont="1" applyFill="1" applyAlignment="1">
      <alignment vertical="center"/>
    </xf>
    <xf numFmtId="0" fontId="11" fillId="0" borderId="0" xfId="904" applyFont="1" applyFill="1" applyAlignment="1">
      <alignment horizontal="right" vertical="center"/>
    </xf>
    <xf numFmtId="201" fontId="24" fillId="0" borderId="1" xfId="999" applyNumberFormat="1" applyFont="1" applyFill="1" applyBorder="1" applyAlignment="1">
      <alignment horizontal="center" vertical="center" wrapText="1"/>
    </xf>
    <xf numFmtId="202" fontId="8" fillId="0" borderId="0" xfId="648" applyNumberFormat="1" applyFont="1" applyFill="1" applyAlignment="1">
      <alignment horizontal="center" vertical="center" wrapText="1"/>
    </xf>
    <xf numFmtId="0" fontId="11" fillId="0" borderId="1" xfId="0" applyFont="1" applyFill="1" applyBorder="1" applyAlignment="1">
      <alignment horizontal="left" vertical="center" wrapText="1"/>
    </xf>
    <xf numFmtId="202" fontId="25" fillId="0" borderId="1" xfId="0" applyNumberFormat="1" applyFont="1" applyFill="1" applyBorder="1" applyAlignment="1">
      <alignment vertical="center" wrapText="1"/>
    </xf>
    <xf numFmtId="203" fontId="25" fillId="0" borderId="1" xfId="38" applyNumberFormat="1" applyFont="1" applyFill="1" applyBorder="1" applyAlignment="1">
      <alignment vertical="center" wrapText="1"/>
    </xf>
    <xf numFmtId="0" fontId="13" fillId="0" borderId="0" xfId="553" applyFont="1" applyFill="1" applyAlignment="1">
      <alignment horizontal="center" vertical="center"/>
    </xf>
    <xf numFmtId="0" fontId="11" fillId="0" borderId="1" xfId="0" applyFont="1" applyBorder="1" applyAlignment="1">
      <alignment horizontal="left" vertical="center" wrapText="1"/>
    </xf>
    <xf numFmtId="0" fontId="13" fillId="3" borderId="0" xfId="553" applyFont="1" applyFill="1" applyAlignment="1">
      <alignment horizontal="center" vertical="center"/>
    </xf>
    <xf numFmtId="0" fontId="10" fillId="0" borderId="1" xfId="0" applyFont="1" applyFill="1" applyBorder="1" applyAlignment="1">
      <alignment horizontal="center" vertical="center" wrapText="1"/>
    </xf>
    <xf numFmtId="202" fontId="24" fillId="0" borderId="1" xfId="0" applyNumberFormat="1" applyFont="1" applyFill="1" applyBorder="1" applyAlignment="1">
      <alignment vertical="center" wrapText="1"/>
    </xf>
    <xf numFmtId="203" fontId="24" fillId="0" borderId="1" xfId="38" applyNumberFormat="1" applyFont="1" applyFill="1" applyBorder="1" applyAlignment="1">
      <alignment vertical="center" wrapText="1"/>
    </xf>
    <xf numFmtId="0" fontId="8" fillId="0" borderId="0" xfId="999" applyProtection="1">
      <alignment vertical="center"/>
    </xf>
    <xf numFmtId="0" fontId="13" fillId="0" borderId="0" xfId="999" applyFont="1" applyProtection="1">
      <alignment vertical="center"/>
    </xf>
    <xf numFmtId="0" fontId="33" fillId="0" borderId="0" xfId="999" applyFont="1" applyAlignment="1" applyProtection="1">
      <alignment horizontal="center" vertical="center"/>
    </xf>
    <xf numFmtId="0" fontId="33" fillId="0" borderId="0" xfId="999" applyFont="1" applyProtection="1">
      <alignment vertical="center"/>
    </xf>
    <xf numFmtId="0" fontId="8" fillId="0" borderId="0" xfId="999" applyFill="1" applyProtection="1">
      <alignment vertical="center"/>
    </xf>
    <xf numFmtId="0" fontId="8" fillId="3" borderId="0" xfId="999" applyFill="1" applyProtection="1">
      <alignment vertical="center"/>
    </xf>
    <xf numFmtId="201" fontId="8" fillId="0" borderId="0" xfId="999" applyNumberFormat="1" applyProtection="1">
      <alignment vertical="center"/>
    </xf>
    <xf numFmtId="202" fontId="8" fillId="0" borderId="0" xfId="648" applyNumberFormat="1" applyAlignment="1" applyProtection="1"/>
    <xf numFmtId="0" fontId="2" fillId="0" borderId="0" xfId="999" applyFont="1" applyFill="1" applyAlignment="1" applyProtection="1">
      <alignment horizontal="center" vertical="center"/>
    </xf>
    <xf numFmtId="202" fontId="8" fillId="0" borderId="0" xfId="648" applyNumberFormat="1" applyFill="1" applyAlignment="1" applyProtection="1"/>
    <xf numFmtId="0" fontId="13" fillId="0" borderId="0" xfId="999" applyFont="1" applyFill="1" applyProtection="1">
      <alignment vertical="center"/>
    </xf>
    <xf numFmtId="0" fontId="25" fillId="0" borderId="0" xfId="999" applyFont="1" applyFill="1" applyProtection="1">
      <alignment vertical="center"/>
    </xf>
    <xf numFmtId="201" fontId="25" fillId="0" borderId="0" xfId="999" applyNumberFormat="1" applyFont="1" applyFill="1" applyBorder="1" applyAlignment="1" applyProtection="1">
      <alignment horizontal="right" vertical="center"/>
    </xf>
    <xf numFmtId="202" fontId="13" fillId="0" borderId="0" xfId="648" applyNumberFormat="1" applyFont="1" applyFill="1" applyAlignment="1" applyProtection="1"/>
    <xf numFmtId="201" fontId="24" fillId="0" borderId="4" xfId="999" applyNumberFormat="1" applyFont="1" applyFill="1" applyBorder="1" applyAlignment="1" applyProtection="1">
      <alignment horizontal="center" vertical="center" wrapText="1"/>
    </xf>
    <xf numFmtId="0" fontId="24" fillId="0" borderId="1" xfId="999" applyFont="1" applyFill="1" applyBorder="1" applyAlignment="1" applyProtection="1">
      <alignment horizontal="distributed" vertical="center" wrapText="1" indent="3"/>
    </xf>
    <xf numFmtId="201" fontId="24" fillId="0" borderId="1" xfId="999" applyNumberFormat="1" applyFont="1" applyFill="1" applyBorder="1" applyAlignment="1" applyProtection="1">
      <alignment horizontal="center" vertical="center" wrapText="1"/>
    </xf>
    <xf numFmtId="0" fontId="33" fillId="0" borderId="0" xfId="999" applyFont="1" applyFill="1" applyAlignment="1" applyProtection="1">
      <alignment horizontal="center" vertical="center" wrapText="1"/>
    </xf>
    <xf numFmtId="0" fontId="33" fillId="0" borderId="0" xfId="999" applyFont="1" applyFill="1" applyAlignment="1" applyProtection="1">
      <alignment horizontal="center" vertical="center"/>
    </xf>
    <xf numFmtId="0" fontId="10" fillId="2" borderId="5" xfId="0" applyFont="1" applyFill="1" applyBorder="1" applyAlignment="1" applyProtection="1">
      <alignment horizontal="left" vertical="center"/>
    </xf>
    <xf numFmtId="49" fontId="10" fillId="2" borderId="1" xfId="0" applyNumberFormat="1" applyFont="1" applyFill="1" applyBorder="1" applyAlignment="1" applyProtection="1">
      <alignment horizontal="left" vertical="center" wrapText="1"/>
    </xf>
    <xf numFmtId="3" fontId="45" fillId="0" borderId="6" xfId="0" applyNumberFormat="1" applyFont="1" applyFill="1" applyBorder="1" applyAlignment="1" applyProtection="1">
      <alignment horizontal="center" vertical="center" shrinkToFit="1"/>
      <protection locked="0"/>
    </xf>
    <xf numFmtId="3" fontId="46" fillId="0" borderId="6" xfId="0" applyNumberFormat="1" applyFont="1" applyFill="1" applyBorder="1" applyAlignment="1" applyProtection="1">
      <alignment horizontal="center" vertical="center"/>
      <protection locked="0"/>
    </xf>
    <xf numFmtId="203" fontId="24" fillId="0" borderId="1" xfId="464" applyNumberFormat="1" applyFont="1" applyFill="1" applyBorder="1" applyAlignment="1" applyProtection="1">
      <alignment horizontal="right" vertical="center" wrapText="1"/>
      <protection locked="0"/>
    </xf>
    <xf numFmtId="0" fontId="13" fillId="0" borderId="0" xfId="553" applyFont="1" applyFill="1" applyProtection="1">
      <alignment vertical="center"/>
    </xf>
    <xf numFmtId="49" fontId="11" fillId="2" borderId="1" xfId="0" applyNumberFormat="1" applyFont="1" applyFill="1" applyBorder="1" applyAlignment="1" applyProtection="1">
      <alignment horizontal="left" vertical="center" wrapText="1"/>
    </xf>
    <xf numFmtId="3" fontId="11" fillId="2" borderId="1" xfId="0" applyNumberFormat="1" applyFont="1" applyFill="1" applyBorder="1" applyAlignment="1" applyProtection="1">
      <alignment horizontal="right" vertical="center"/>
      <protection locked="0"/>
    </xf>
    <xf numFmtId="0" fontId="11" fillId="2" borderId="5" xfId="0" applyFont="1" applyFill="1" applyBorder="1" applyAlignment="1" applyProtection="1">
      <alignment horizontal="left" vertical="center"/>
    </xf>
    <xf numFmtId="3" fontId="10" fillId="2" borderId="1" xfId="0" applyNumberFormat="1" applyFont="1" applyFill="1" applyBorder="1" applyAlignment="1" applyProtection="1">
      <alignment horizontal="center" vertical="center"/>
      <protection locked="0"/>
    </xf>
    <xf numFmtId="3" fontId="45" fillId="0" borderId="6" xfId="0" applyNumberFormat="1" applyFont="1" applyFill="1" applyBorder="1" applyAlignment="1" applyProtection="1">
      <alignment horizontal="center" vertical="center" shrinkToFit="1"/>
    </xf>
    <xf numFmtId="203" fontId="25" fillId="0" borderId="1" xfId="38" applyNumberFormat="1" applyFont="1" applyFill="1" applyBorder="1" applyAlignment="1" applyProtection="1">
      <alignment horizontal="right" vertical="center" wrapText="1" shrinkToFit="1"/>
      <protection locked="0"/>
    </xf>
    <xf numFmtId="203" fontId="25" fillId="0" borderId="1" xfId="38" applyNumberFormat="1" applyFont="1" applyFill="1" applyBorder="1" applyAlignment="1" applyProtection="1">
      <alignment horizontal="right" vertical="center" wrapText="1" shrinkToFit="1"/>
    </xf>
    <xf numFmtId="203" fontId="24" fillId="0" borderId="1" xfId="38" applyNumberFormat="1" applyFont="1" applyFill="1" applyBorder="1" applyAlignment="1" applyProtection="1">
      <alignment horizontal="right" vertical="center" wrapText="1" shrinkToFit="1"/>
      <protection locked="0"/>
    </xf>
    <xf numFmtId="203" fontId="24" fillId="0" borderId="1" xfId="38" applyNumberFormat="1" applyFont="1" applyFill="1" applyBorder="1" applyAlignment="1" applyProtection="1">
      <alignment horizontal="right" vertical="center" wrapText="1" shrinkToFit="1"/>
    </xf>
    <xf numFmtId="49" fontId="10" fillId="2" borderId="5" xfId="0" applyNumberFormat="1" applyFont="1" applyFill="1" applyBorder="1" applyAlignment="1" applyProtection="1">
      <alignment horizontal="left" vertical="center" wrapText="1"/>
    </xf>
    <xf numFmtId="49" fontId="11" fillId="2" borderId="5" xfId="0" applyNumberFormat="1" applyFont="1" applyFill="1" applyBorder="1" applyAlignment="1" applyProtection="1">
      <alignment horizontal="left" vertical="center" wrapText="1"/>
    </xf>
    <xf numFmtId="3" fontId="45" fillId="0" borderId="1" xfId="0" applyNumberFormat="1" applyFont="1" applyFill="1" applyBorder="1" applyAlignment="1" applyProtection="1">
      <alignment horizontal="center" vertical="center" shrinkToFit="1"/>
      <protection locked="0"/>
    </xf>
    <xf numFmtId="3" fontId="10" fillId="2" borderId="1" xfId="0" applyNumberFormat="1" applyFont="1" applyFill="1" applyBorder="1" applyAlignment="1" applyProtection="1">
      <alignment horizontal="center" vertical="center"/>
    </xf>
    <xf numFmtId="49" fontId="47" fillId="2" borderId="5" xfId="0" applyNumberFormat="1" applyFont="1" applyFill="1" applyBorder="1" applyAlignment="1" applyProtection="1">
      <alignment horizontal="distributed" vertical="center"/>
    </xf>
    <xf numFmtId="49" fontId="47" fillId="2" borderId="1" xfId="0" applyNumberFormat="1" applyFont="1" applyFill="1" applyBorder="1" applyAlignment="1" applyProtection="1">
      <alignment horizontal="distributed" vertical="center" wrapText="1"/>
    </xf>
    <xf numFmtId="49" fontId="24" fillId="0" borderId="4" xfId="999" applyNumberFormat="1" applyFont="1" applyFill="1" applyBorder="1" applyAlignment="1" applyProtection="1">
      <alignment horizontal="left" vertical="center"/>
    </xf>
    <xf numFmtId="0" fontId="24" fillId="0" borderId="1" xfId="999" applyFont="1" applyFill="1" applyBorder="1" applyAlignment="1" applyProtection="1">
      <alignment horizontal="left" vertical="center" wrapText="1"/>
    </xf>
    <xf numFmtId="3" fontId="24" fillId="0" borderId="1" xfId="0" applyNumberFormat="1" applyFont="1" applyFill="1" applyBorder="1" applyAlignment="1" applyProtection="1">
      <alignment horizontal="center" vertical="center"/>
    </xf>
    <xf numFmtId="0" fontId="25" fillId="0" borderId="1" xfId="999" applyFont="1" applyFill="1" applyBorder="1" applyAlignment="1" applyProtection="1">
      <alignment horizontal="left" vertical="center" wrapText="1"/>
    </xf>
    <xf numFmtId="3" fontId="24" fillId="0" borderId="1" xfId="0" applyNumberFormat="1" applyFont="1" applyFill="1" applyBorder="1" applyAlignment="1" applyProtection="1">
      <alignment horizontal="right" vertical="center"/>
    </xf>
    <xf numFmtId="49" fontId="25" fillId="0" borderId="4" xfId="999" applyNumberFormat="1" applyFont="1" applyFill="1" applyBorder="1" applyAlignment="1" applyProtection="1">
      <alignment horizontal="left" vertical="center"/>
    </xf>
    <xf numFmtId="49" fontId="25" fillId="0" borderId="4" xfId="999" applyNumberFormat="1" applyFont="1" applyBorder="1" applyAlignment="1" applyProtection="1">
      <alignment horizontal="left" vertical="center"/>
    </xf>
    <xf numFmtId="0" fontId="25" fillId="3" borderId="1" xfId="999" applyFont="1" applyFill="1" applyBorder="1" applyAlignment="1" applyProtection="1">
      <alignment horizontal="left" vertical="center" wrapText="1"/>
    </xf>
    <xf numFmtId="3" fontId="25" fillId="3" borderId="1" xfId="0" applyNumberFormat="1" applyFont="1" applyFill="1" applyBorder="1" applyAlignment="1" applyProtection="1">
      <alignment horizontal="center" vertical="center"/>
      <protection locked="0"/>
    </xf>
    <xf numFmtId="0" fontId="25" fillId="0" borderId="1" xfId="553" applyFont="1" applyFill="1" applyBorder="1" applyAlignment="1" applyProtection="1">
      <alignment horizontal="left" vertical="center" wrapText="1"/>
    </xf>
    <xf numFmtId="0" fontId="24" fillId="0" borderId="1" xfId="553" applyFont="1" applyFill="1" applyBorder="1" applyAlignment="1" applyProtection="1">
      <alignment horizontal="left" vertical="center" wrapText="1"/>
    </xf>
    <xf numFmtId="202" fontId="24" fillId="0" borderId="1" xfId="29" applyNumberFormat="1" applyFont="1" applyFill="1" applyBorder="1" applyAlignment="1" applyProtection="1">
      <alignment horizontal="center" vertical="center" wrapText="1"/>
    </xf>
    <xf numFmtId="49" fontId="24" fillId="0" borderId="4" xfId="999" applyNumberFormat="1" applyFont="1" applyFill="1" applyBorder="1" applyAlignment="1" applyProtection="1">
      <alignment horizontal="distributed" vertical="center" indent="1"/>
    </xf>
    <xf numFmtId="0" fontId="24" fillId="0" borderId="1" xfId="999" applyFont="1" applyFill="1" applyBorder="1" applyAlignment="1" applyProtection="1">
      <alignment horizontal="distributed" vertical="center" wrapText="1" indent="1"/>
    </xf>
    <xf numFmtId="202" fontId="8" fillId="3" borderId="0" xfId="999" applyNumberFormat="1" applyFill="1" applyProtection="1">
      <alignment vertical="center"/>
    </xf>
    <xf numFmtId="0" fontId="13" fillId="0" borderId="0" xfId="999" applyFont="1">
      <alignment vertical="center"/>
    </xf>
    <xf numFmtId="0" fontId="33" fillId="0" borderId="0" xfId="999" applyFont="1" applyAlignment="1">
      <alignment horizontal="center" vertical="center"/>
    </xf>
    <xf numFmtId="201" fontId="8" fillId="0" borderId="0" xfId="999" applyNumberFormat="1">
      <alignment vertical="center"/>
    </xf>
    <xf numFmtId="0" fontId="2" fillId="0" borderId="0" xfId="999" applyFont="1" applyFill="1" applyAlignment="1">
      <alignment horizontal="center" vertical="center"/>
    </xf>
    <xf numFmtId="0" fontId="13" fillId="0" borderId="0" xfId="999" applyFont="1" applyFill="1">
      <alignment vertical="center"/>
    </xf>
    <xf numFmtId="0" fontId="25" fillId="0" borderId="0" xfId="999" applyFont="1" applyFill="1">
      <alignment vertical="center"/>
    </xf>
    <xf numFmtId="0" fontId="48" fillId="0" borderId="0" xfId="999" applyFont="1" applyFill="1">
      <alignment vertical="center"/>
    </xf>
    <xf numFmtId="201" fontId="25" fillId="0" borderId="0" xfId="999" applyNumberFormat="1" applyFont="1" applyFill="1" applyAlignment="1">
      <alignment horizontal="right" vertical="center"/>
    </xf>
    <xf numFmtId="201" fontId="24" fillId="0" borderId="4" xfId="999" applyNumberFormat="1" applyFont="1" applyFill="1" applyBorder="1" applyAlignment="1">
      <alignment horizontal="center" vertical="center" wrapText="1"/>
    </xf>
    <xf numFmtId="0" fontId="24" fillId="0" borderId="1" xfId="999" applyFont="1" applyFill="1" applyBorder="1" applyAlignment="1">
      <alignment horizontal="distributed" vertical="center" wrapText="1" indent="3"/>
    </xf>
    <xf numFmtId="0" fontId="49" fillId="0" borderId="0" xfId="1071" applyFont="1" applyFill="1" applyAlignment="1">
      <alignment vertical="center" wrapText="1"/>
    </xf>
    <xf numFmtId="3" fontId="10" fillId="2" borderId="1" xfId="0" applyNumberFormat="1" applyFont="1" applyFill="1" applyBorder="1" applyAlignment="1" applyProtection="1">
      <alignment horizontal="right" vertical="center"/>
      <protection locked="0"/>
    </xf>
    <xf numFmtId="0" fontId="13" fillId="0" borderId="0" xfId="553" applyFont="1" applyFill="1">
      <alignment vertical="center"/>
    </xf>
    <xf numFmtId="0" fontId="25" fillId="2" borderId="5" xfId="0" applyFont="1" applyFill="1" applyBorder="1" applyAlignment="1" applyProtection="1">
      <alignment vertical="center"/>
    </xf>
    <xf numFmtId="49" fontId="24" fillId="2" borderId="1" xfId="0" applyNumberFormat="1" applyFont="1" applyFill="1" applyBorder="1" applyAlignment="1" applyProtection="1">
      <alignment vertical="center" wrapText="1"/>
    </xf>
    <xf numFmtId="0" fontId="24" fillId="0" borderId="4" xfId="999" applyFont="1" applyFill="1" applyBorder="1" applyAlignment="1">
      <alignment horizontal="left" vertical="center"/>
    </xf>
    <xf numFmtId="0" fontId="24" fillId="0" borderId="1" xfId="553" applyFont="1" applyFill="1" applyBorder="1" applyAlignment="1">
      <alignment horizontal="left" vertical="center"/>
    </xf>
    <xf numFmtId="0" fontId="25" fillId="0" borderId="4" xfId="999" applyFont="1" applyFill="1" applyBorder="1" applyAlignment="1">
      <alignment horizontal="left" vertical="center"/>
    </xf>
    <xf numFmtId="0" fontId="25" fillId="0" borderId="1" xfId="999" applyFont="1" applyFill="1" applyBorder="1" applyAlignment="1">
      <alignment horizontal="left" vertical="center"/>
    </xf>
    <xf numFmtId="202" fontId="25" fillId="0" borderId="1" xfId="29" applyNumberFormat="1" applyFont="1" applyFill="1" applyBorder="1" applyAlignment="1" applyProtection="1">
      <alignment horizontal="right" vertical="center" wrapText="1"/>
      <protection locked="0"/>
    </xf>
    <xf numFmtId="0" fontId="25" fillId="0" borderId="4" xfId="999" applyFont="1" applyBorder="1" applyAlignment="1">
      <alignment horizontal="left" vertical="center"/>
    </xf>
    <xf numFmtId="0" fontId="25" fillId="3" borderId="1" xfId="999" applyFont="1" applyFill="1" applyBorder="1" applyAlignment="1">
      <alignment horizontal="left" vertical="center"/>
    </xf>
    <xf numFmtId="177" fontId="25" fillId="3" borderId="1" xfId="29" applyNumberFormat="1" applyFont="1" applyFill="1" applyBorder="1" applyAlignment="1">
      <alignment horizontal="right" vertical="center" wrapText="1"/>
    </xf>
    <xf numFmtId="0" fontId="25" fillId="0" borderId="4" xfId="999" applyFont="1" applyFill="1" applyBorder="1">
      <alignment vertical="center"/>
    </xf>
    <xf numFmtId="0" fontId="24" fillId="0" borderId="1" xfId="999" applyFont="1" applyFill="1" applyBorder="1" applyAlignment="1">
      <alignment horizontal="distributed" vertical="center" indent="1"/>
    </xf>
    <xf numFmtId="0" fontId="8" fillId="0" borderId="0" xfId="999" applyFill="1" applyAlignment="1" applyProtection="1">
      <alignment horizontal="center" vertical="center"/>
    </xf>
    <xf numFmtId="201" fontId="8" fillId="0" borderId="0" xfId="999" applyNumberFormat="1" applyFill="1" applyProtection="1">
      <alignment vertical="center"/>
    </xf>
    <xf numFmtId="0" fontId="25" fillId="0" borderId="0" xfId="999" applyFont="1" applyFill="1" applyAlignment="1" applyProtection="1">
      <alignment horizontal="center" vertical="center"/>
    </xf>
    <xf numFmtId="3" fontId="46" fillId="0" borderId="6" xfId="0" applyNumberFormat="1" applyFont="1" applyFill="1" applyBorder="1" applyAlignment="1" applyProtection="1">
      <alignment horizontal="center" vertical="center"/>
    </xf>
    <xf numFmtId="3" fontId="11" fillId="2" borderId="1" xfId="0" applyNumberFormat="1" applyFont="1" applyFill="1" applyBorder="1" applyAlignment="1" applyProtection="1">
      <alignment horizontal="center" vertical="center"/>
      <protection locked="0"/>
    </xf>
    <xf numFmtId="49" fontId="10" fillId="0" borderId="4" xfId="1061" applyNumberFormat="1" applyFont="1" applyFill="1" applyBorder="1" applyAlignment="1" applyProtection="1">
      <alignment horizontal="left" vertical="center"/>
    </xf>
    <xf numFmtId="0" fontId="24" fillId="3" borderId="1" xfId="999" applyFont="1" applyFill="1" applyBorder="1" applyAlignment="1" applyProtection="1">
      <alignment horizontal="left" vertical="center" wrapText="1"/>
    </xf>
    <xf numFmtId="49" fontId="11" fillId="0" borderId="4" xfId="1061" applyNumberFormat="1" applyFont="1" applyBorder="1" applyAlignment="1" applyProtection="1">
      <alignment horizontal="left" vertical="center"/>
    </xf>
    <xf numFmtId="3" fontId="25" fillId="3" borderId="1" xfId="0" applyNumberFormat="1" applyFont="1" applyFill="1" applyBorder="1" applyAlignment="1" applyProtection="1">
      <alignment horizontal="center" vertical="center"/>
    </xf>
    <xf numFmtId="49" fontId="11" fillId="0" borderId="4" xfId="1061" applyNumberFormat="1" applyFont="1" applyFill="1" applyBorder="1" applyAlignment="1" applyProtection="1">
      <alignment horizontal="left" vertical="center"/>
    </xf>
    <xf numFmtId="0" fontId="8" fillId="0" borderId="4" xfId="999" applyFill="1" applyBorder="1" applyAlignment="1" applyProtection="1">
      <alignment horizontal="left" vertical="center"/>
    </xf>
    <xf numFmtId="3" fontId="8" fillId="0" borderId="0" xfId="999" applyNumberFormat="1" applyFill="1" applyAlignment="1" applyProtection="1">
      <alignment horizontal="center" vertical="center"/>
    </xf>
    <xf numFmtId="203" fontId="24" fillId="0" borderId="1" xfId="38" applyNumberFormat="1" applyFont="1" applyFill="1" applyBorder="1" applyAlignment="1" applyProtection="1">
      <alignment horizontal="right" vertical="center" wrapText="1"/>
      <protection locked="0"/>
    </xf>
    <xf numFmtId="10" fontId="24" fillId="0" borderId="1" xfId="38" applyNumberFormat="1" applyFont="1" applyFill="1" applyBorder="1" applyAlignment="1" applyProtection="1">
      <alignment horizontal="right" vertical="center" wrapText="1"/>
      <protection locked="0"/>
    </xf>
    <xf numFmtId="3" fontId="24" fillId="0" borderId="1" xfId="0" applyNumberFormat="1" applyFont="1" applyFill="1" applyBorder="1" applyAlignment="1" applyProtection="1">
      <alignment horizontal="right" vertical="center"/>
      <protection locked="0"/>
    </xf>
    <xf numFmtId="0" fontId="24" fillId="0" borderId="4" xfId="999" applyFont="1" applyFill="1" applyBorder="1" applyAlignment="1" applyProtection="1">
      <alignment horizontal="left" vertical="center"/>
    </xf>
    <xf numFmtId="0" fontId="24" fillId="0" borderId="1" xfId="553" applyFont="1" applyFill="1" applyBorder="1" applyAlignment="1" applyProtection="1">
      <alignment horizontal="left" vertical="center"/>
    </xf>
    <xf numFmtId="0" fontId="24" fillId="3" borderId="1" xfId="553" applyFont="1" applyFill="1" applyBorder="1" applyAlignment="1" applyProtection="1">
      <alignment horizontal="left" vertical="center"/>
    </xf>
    <xf numFmtId="0" fontId="25" fillId="0" borderId="4" xfId="999" applyFont="1" applyFill="1" applyBorder="1" applyAlignment="1" applyProtection="1">
      <alignment horizontal="left" vertical="center"/>
    </xf>
    <xf numFmtId="0" fontId="25" fillId="0" borderId="1" xfId="999" applyFont="1" applyFill="1" applyBorder="1" applyAlignment="1" applyProtection="1">
      <alignment horizontal="left" vertical="center"/>
    </xf>
    <xf numFmtId="3" fontId="25" fillId="0" borderId="1" xfId="0" applyNumberFormat="1" applyFont="1" applyFill="1" applyBorder="1" applyAlignment="1" applyProtection="1">
      <alignment horizontal="right" vertical="center"/>
    </xf>
    <xf numFmtId="3" fontId="25" fillId="0" borderId="1" xfId="0" applyNumberFormat="1" applyFont="1" applyFill="1" applyBorder="1" applyAlignment="1" applyProtection="1">
      <alignment horizontal="right" vertical="center"/>
      <protection locked="0"/>
    </xf>
    <xf numFmtId="0" fontId="25" fillId="3" borderId="1" xfId="999" applyFont="1" applyFill="1" applyBorder="1" applyAlignment="1" applyProtection="1">
      <alignment horizontal="left" vertical="center"/>
    </xf>
    <xf numFmtId="3" fontId="8" fillId="0" borderId="0" xfId="999" applyNumberFormat="1">
      <alignment vertical="center"/>
    </xf>
    <xf numFmtId="0" fontId="1" fillId="0" borderId="0" xfId="0" applyFont="1" applyFill="1" applyBorder="1" applyAlignment="1"/>
    <xf numFmtId="0" fontId="50" fillId="0" borderId="0"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7" xfId="0" applyFont="1" applyFill="1" applyBorder="1" applyAlignment="1">
      <alignment horizontal="center" vertical="center"/>
    </xf>
    <xf numFmtId="0" fontId="11" fillId="0" borderId="0" xfId="0" applyFont="1" applyAlignment="1">
      <alignment horizontal="right"/>
    </xf>
    <xf numFmtId="0" fontId="24" fillId="0" borderId="2" xfId="1075" applyFont="1" applyBorder="1" applyAlignment="1">
      <alignment horizontal="center" vertical="center"/>
    </xf>
    <xf numFmtId="0" fontId="24" fillId="0" borderId="4" xfId="1075" applyFont="1" applyBorder="1" applyAlignment="1">
      <alignment horizontal="center" vertical="center"/>
    </xf>
    <xf numFmtId="0" fontId="24" fillId="0" borderId="8" xfId="1075" applyFont="1" applyBorder="1" applyAlignment="1">
      <alignment horizontal="center" vertical="center"/>
    </xf>
    <xf numFmtId="0" fontId="24" fillId="0" borderId="9" xfId="1075" applyFont="1" applyBorder="1" applyAlignment="1">
      <alignment horizontal="center" vertical="center"/>
    </xf>
    <xf numFmtId="49" fontId="24" fillId="0" borderId="1" xfId="920" applyNumberFormat="1" applyFont="1" applyFill="1" applyBorder="1" applyAlignment="1" applyProtection="1">
      <alignment horizontal="center" vertical="center"/>
    </xf>
    <xf numFmtId="0" fontId="52" fillId="0" borderId="1" xfId="0" applyFont="1" applyFill="1" applyBorder="1" applyAlignment="1"/>
    <xf numFmtId="10" fontId="52" fillId="0" borderId="1" xfId="0" applyNumberFormat="1" applyFont="1" applyFill="1" applyBorder="1" applyAlignment="1"/>
    <xf numFmtId="0" fontId="5" fillId="0" borderId="0" xfId="0" applyFont="1" applyFill="1" applyBorder="1" applyAlignment="1">
      <alignment horizontal="left" vertical="top" wrapText="1"/>
    </xf>
    <xf numFmtId="0" fontId="53" fillId="0" borderId="0" xfId="1010" applyFont="1" applyAlignment="1"/>
    <xf numFmtId="0" fontId="11" fillId="0" borderId="0" xfId="0" applyFont="1" applyAlignment="1">
      <alignment horizontal="right" vertical="center"/>
    </xf>
    <xf numFmtId="0" fontId="24" fillId="0" borderId="1" xfId="1075" applyFont="1" applyBorder="1" applyAlignment="1">
      <alignment horizontal="center" vertical="center" wrapText="1"/>
    </xf>
    <xf numFmtId="0" fontId="24" fillId="0" borderId="1" xfId="0" applyFont="1" applyBorder="1" applyAlignment="1">
      <alignment horizontal="left" vertical="center"/>
    </xf>
    <xf numFmtId="202" fontId="11" fillId="0" borderId="1" xfId="0" applyNumberFormat="1" applyFont="1" applyBorder="1" applyAlignment="1">
      <alignment horizontal="right" vertical="center" wrapText="1"/>
    </xf>
    <xf numFmtId="0" fontId="11" fillId="0" borderId="1" xfId="0" applyFont="1" applyBorder="1" applyAlignment="1">
      <alignment horizontal="left" vertical="center"/>
    </xf>
    <xf numFmtId="202" fontId="24" fillId="0" borderId="1" xfId="29" applyNumberFormat="1" applyFont="1" applyBorder="1" applyAlignment="1">
      <alignment horizontal="right" vertical="center" wrapText="1"/>
    </xf>
    <xf numFmtId="0" fontId="8" fillId="0" borderId="0" xfId="999" applyFont="1" applyFill="1">
      <alignment vertical="center"/>
    </xf>
    <xf numFmtId="0" fontId="8" fillId="0" borderId="0" xfId="999" applyFont="1">
      <alignment vertical="center"/>
    </xf>
    <xf numFmtId="201" fontId="8" fillId="0" borderId="0" xfId="999" applyNumberFormat="1" applyFont="1">
      <alignment vertical="center"/>
    </xf>
    <xf numFmtId="202" fontId="8" fillId="0" borderId="0" xfId="999" applyNumberFormat="1">
      <alignment vertical="center"/>
    </xf>
    <xf numFmtId="0" fontId="44" fillId="0" borderId="0" xfId="904" applyFont="1" applyAlignment="1">
      <alignment horizontal="center" vertical="center"/>
    </xf>
    <xf numFmtId="0" fontId="0" fillId="0" borderId="0" xfId="904" applyFont="1" applyAlignment="1">
      <alignment horizontal="right"/>
    </xf>
    <xf numFmtId="201" fontId="24" fillId="0" borderId="10" xfId="999" applyNumberFormat="1" applyFont="1" applyBorder="1" applyAlignment="1">
      <alignment horizontal="center" vertical="center" wrapText="1"/>
    </xf>
    <xf numFmtId="202" fontId="8" fillId="3" borderId="0" xfId="648" applyNumberFormat="1" applyFont="1" applyFill="1" applyAlignment="1">
      <alignment horizontal="center" vertical="center" wrapText="1"/>
    </xf>
    <xf numFmtId="0" fontId="10" fillId="0" borderId="1" xfId="0" applyFont="1" applyFill="1" applyBorder="1" applyAlignment="1">
      <alignment horizontal="left" vertical="center" wrapText="1"/>
    </xf>
    <xf numFmtId="202" fontId="10" fillId="0" borderId="8" xfId="0" applyNumberFormat="1" applyFont="1" applyFill="1" applyBorder="1" applyAlignment="1">
      <alignment vertical="center" wrapText="1"/>
    </xf>
    <xf numFmtId="202" fontId="10" fillId="0" borderId="1" xfId="0" applyNumberFormat="1" applyFont="1" applyFill="1" applyBorder="1" applyAlignment="1">
      <alignment vertical="center" wrapText="1"/>
    </xf>
    <xf numFmtId="0" fontId="54" fillId="0" borderId="1" xfId="1014" applyFont="1" applyFill="1" applyBorder="1" applyAlignment="1">
      <alignment horizontal="left" vertical="center" wrapText="1"/>
    </xf>
    <xf numFmtId="202" fontId="11" fillId="0" borderId="8" xfId="0" applyNumberFormat="1" applyFont="1" applyFill="1" applyBorder="1" applyAlignment="1">
      <alignment vertical="center" wrapText="1"/>
    </xf>
    <xf numFmtId="202" fontId="11" fillId="0" borderId="1" xfId="0" applyNumberFormat="1" applyFont="1" applyFill="1" applyBorder="1" applyAlignment="1">
      <alignment vertical="center" wrapText="1"/>
    </xf>
    <xf numFmtId="178" fontId="55" fillId="0" borderId="1" xfId="0" applyNumberFormat="1" applyFont="1" applyFill="1" applyBorder="1" applyAlignment="1">
      <alignment horizontal="center" vertical="center" wrapText="1"/>
    </xf>
    <xf numFmtId="0" fontId="9" fillId="2" borderId="0" xfId="904" applyFont="1" applyFill="1" applyBorder="1" applyAlignment="1">
      <alignment horizontal="center" vertical="center" wrapText="1"/>
    </xf>
    <xf numFmtId="0" fontId="11" fillId="0" borderId="0" xfId="904" applyFont="1" applyBorder="1" applyAlignment="1">
      <alignment horizontal="left" vertical="center"/>
    </xf>
    <xf numFmtId="0" fontId="11" fillId="0" borderId="0" xfId="904" applyFont="1" applyBorder="1" applyAlignment="1">
      <alignment horizontal="right" vertical="center"/>
    </xf>
    <xf numFmtId="0" fontId="24" fillId="0" borderId="1" xfId="0" applyFont="1" applyBorder="1" applyAlignment="1">
      <alignment horizontal="center" vertical="center" wrapText="1"/>
    </xf>
    <xf numFmtId="205" fontId="10" fillId="0" borderId="1" xfId="651" applyNumberFormat="1" applyFont="1" applyFill="1" applyBorder="1" applyAlignment="1">
      <alignment horizontal="left" vertical="center"/>
    </xf>
    <xf numFmtId="202" fontId="10" fillId="0" borderId="1" xfId="651" applyNumberFormat="1" applyFont="1" applyFill="1" applyBorder="1" applyAlignment="1">
      <alignment horizontal="right" vertical="center" wrapText="1"/>
    </xf>
    <xf numFmtId="205" fontId="11" fillId="0" borderId="1" xfId="651" applyNumberFormat="1" applyFont="1" applyFill="1" applyBorder="1" applyAlignment="1">
      <alignment horizontal="left" vertical="center"/>
    </xf>
    <xf numFmtId="202" fontId="11" fillId="0" borderId="1" xfId="651" applyNumberFormat="1" applyFont="1" applyFill="1" applyBorder="1" applyAlignment="1">
      <alignment horizontal="right" vertical="center" wrapText="1"/>
    </xf>
    <xf numFmtId="202" fontId="10" fillId="0" borderId="1" xfId="0" applyNumberFormat="1" applyFont="1" applyBorder="1" applyAlignment="1">
      <alignment horizontal="right" vertical="center" wrapText="1"/>
    </xf>
    <xf numFmtId="0" fontId="10" fillId="0" borderId="1" xfId="651" applyFont="1" applyFill="1" applyBorder="1" applyAlignment="1">
      <alignment horizontal="center" vertical="center"/>
    </xf>
    <xf numFmtId="0" fontId="8" fillId="4" borderId="0" xfId="999" applyFill="1">
      <alignment vertical="center"/>
    </xf>
    <xf numFmtId="0" fontId="12" fillId="0" borderId="0" xfId="999" applyFont="1">
      <alignment vertical="center"/>
    </xf>
    <xf numFmtId="0" fontId="2" fillId="3" borderId="0" xfId="999" applyFont="1" applyFill="1" applyAlignment="1">
      <alignment horizontal="center" vertical="center"/>
    </xf>
    <xf numFmtId="0" fontId="13" fillId="3" borderId="0" xfId="999" applyFont="1" applyFill="1">
      <alignment vertical="center"/>
    </xf>
    <xf numFmtId="0" fontId="11" fillId="0" borderId="0" xfId="999" applyFont="1">
      <alignment vertical="center"/>
    </xf>
    <xf numFmtId="0" fontId="48" fillId="3" borderId="0" xfId="999" applyFont="1" applyFill="1">
      <alignment vertical="center"/>
    </xf>
    <xf numFmtId="201" fontId="25" fillId="3" borderId="0" xfId="999" applyNumberFormat="1" applyFont="1" applyFill="1" applyBorder="1" applyAlignment="1">
      <alignment horizontal="right" vertical="center"/>
    </xf>
    <xf numFmtId="201" fontId="24" fillId="3" borderId="1" xfId="999" applyNumberFormat="1" applyFont="1" applyFill="1" applyBorder="1" applyAlignment="1">
      <alignment horizontal="center" vertical="center" wrapText="1"/>
    </xf>
    <xf numFmtId="0" fontId="24" fillId="3" borderId="1" xfId="999" applyFont="1" applyFill="1" applyBorder="1" applyAlignment="1">
      <alignment horizontal="distributed" vertical="center" wrapText="1" indent="3"/>
    </xf>
    <xf numFmtId="0" fontId="10" fillId="2" borderId="1" xfId="0" applyFont="1" applyFill="1" applyBorder="1" applyAlignment="1" applyProtection="1">
      <alignment horizontal="left" vertical="center"/>
    </xf>
    <xf numFmtId="0" fontId="11" fillId="2" borderId="1" xfId="0" applyFont="1" applyFill="1" applyBorder="1" applyAlignment="1" applyProtection="1">
      <alignment horizontal="left" vertical="center"/>
    </xf>
    <xf numFmtId="0" fontId="25" fillId="2" borderId="1" xfId="0" applyFont="1" applyFill="1" applyBorder="1" applyAlignment="1" applyProtection="1">
      <alignment horizontal="left" vertical="center"/>
      <protection locked="0"/>
    </xf>
    <xf numFmtId="0" fontId="11" fillId="2" borderId="1" xfId="0" applyFont="1" applyFill="1" applyBorder="1" applyAlignment="1" applyProtection="1">
      <alignment horizontal="left" vertical="center"/>
      <protection locked="0"/>
    </xf>
    <xf numFmtId="0" fontId="11" fillId="4" borderId="1" xfId="0" applyFont="1" applyFill="1" applyBorder="1" applyAlignment="1" applyProtection="1">
      <alignment horizontal="left" vertical="center"/>
    </xf>
    <xf numFmtId="49" fontId="11" fillId="4" borderId="1" xfId="0" applyNumberFormat="1" applyFont="1" applyFill="1" applyBorder="1" applyAlignment="1" applyProtection="1">
      <alignment horizontal="left" vertical="center" wrapText="1"/>
    </xf>
    <xf numFmtId="3" fontId="10" fillId="4" borderId="1" xfId="0" applyNumberFormat="1" applyFont="1" applyFill="1" applyBorder="1" applyAlignment="1" applyProtection="1">
      <alignment horizontal="right" vertical="center"/>
      <protection locked="0"/>
    </xf>
    <xf numFmtId="3" fontId="11" fillId="4" borderId="1" xfId="0" applyNumberFormat="1" applyFont="1" applyFill="1" applyBorder="1" applyAlignment="1" applyProtection="1">
      <alignment horizontal="right" vertical="center"/>
      <protection locked="0"/>
    </xf>
    <xf numFmtId="203" fontId="25" fillId="4" borderId="1" xfId="38" applyNumberFormat="1" applyFont="1" applyFill="1" applyBorder="1" applyAlignment="1" applyProtection="1">
      <alignment horizontal="right" vertical="center" wrapText="1" shrinkToFit="1"/>
      <protection locked="0"/>
    </xf>
    <xf numFmtId="0" fontId="13" fillId="4" borderId="0" xfId="553" applyFont="1" applyFill="1" applyAlignment="1">
      <alignment horizontal="center" vertical="center"/>
    </xf>
    <xf numFmtId="0" fontId="24" fillId="0" borderId="1" xfId="0" applyFont="1" applyFill="1" applyBorder="1" applyAlignment="1">
      <alignment horizontal="left" vertical="center"/>
    </xf>
    <xf numFmtId="49" fontId="24" fillId="3" borderId="1" xfId="0" applyNumberFormat="1" applyFont="1" applyFill="1" applyBorder="1" applyAlignment="1">
      <alignment vertical="center" wrapText="1"/>
    </xf>
    <xf numFmtId="3" fontId="24" fillId="3" borderId="1" xfId="29" applyNumberFormat="1" applyFont="1" applyFill="1" applyBorder="1" applyAlignment="1" applyProtection="1">
      <alignment horizontal="right" vertical="center" wrapText="1"/>
      <protection locked="0"/>
    </xf>
    <xf numFmtId="0" fontId="45" fillId="0" borderId="1" xfId="0" applyFont="1" applyFill="1" applyBorder="1" applyAlignment="1" applyProtection="1">
      <alignment horizontal="center"/>
    </xf>
    <xf numFmtId="0" fontId="56" fillId="2" borderId="1" xfId="0" applyFont="1" applyFill="1" applyBorder="1" applyAlignment="1" applyProtection="1">
      <alignment horizontal="left" vertical="center"/>
    </xf>
    <xf numFmtId="49" fontId="11" fillId="2" borderId="1" xfId="0" applyNumberFormat="1" applyFont="1" applyFill="1" applyBorder="1" applyAlignment="1" applyProtection="1">
      <alignment vertical="center" wrapText="1"/>
    </xf>
    <xf numFmtId="49" fontId="10" fillId="2" borderId="1" xfId="0" applyNumberFormat="1" applyFont="1" applyFill="1" applyBorder="1" applyAlignment="1" applyProtection="1">
      <alignment vertical="center" wrapText="1"/>
    </xf>
    <xf numFmtId="49" fontId="24" fillId="0" borderId="1" xfId="0" applyNumberFormat="1" applyFont="1" applyBorder="1" applyAlignment="1">
      <alignment vertical="center" wrapText="1"/>
    </xf>
    <xf numFmtId="49" fontId="11" fillId="2" borderId="1" xfId="0" applyNumberFormat="1" applyFont="1" applyFill="1" applyBorder="1" applyAlignment="1" applyProtection="1">
      <alignment horizontal="left" vertical="center"/>
    </xf>
    <xf numFmtId="49" fontId="11" fillId="2" borderId="1" xfId="0" applyNumberFormat="1" applyFont="1" applyFill="1" applyBorder="1" applyAlignment="1" applyProtection="1">
      <alignment horizontal="left" vertical="center" wrapText="1"/>
      <protection locked="0"/>
    </xf>
    <xf numFmtId="3" fontId="24" fillId="0" borderId="1" xfId="29" applyNumberFormat="1" applyFont="1" applyFill="1" applyBorder="1" applyAlignment="1" applyProtection="1">
      <alignment horizontal="right" vertical="center" wrapText="1"/>
      <protection locked="0"/>
    </xf>
    <xf numFmtId="49" fontId="11" fillId="2" borderId="1" xfId="0" applyNumberFormat="1" applyFont="1" applyFill="1" applyBorder="1" applyAlignment="1" applyProtection="1">
      <alignment horizontal="left" vertical="center"/>
      <protection locked="0"/>
    </xf>
    <xf numFmtId="3" fontId="24" fillId="3" borderId="1" xfId="29" applyNumberFormat="1" applyFont="1" applyFill="1" applyBorder="1" applyAlignment="1" applyProtection="1">
      <alignment horizontal="right" vertical="center" wrapText="1" shrinkToFit="1"/>
      <protection locked="0"/>
    </xf>
    <xf numFmtId="49" fontId="10" fillId="2" borderId="1" xfId="0" applyNumberFormat="1" applyFont="1" applyFill="1" applyBorder="1" applyAlignment="1" applyProtection="1">
      <alignment horizontal="left" vertical="center" wrapText="1"/>
      <protection locked="0"/>
    </xf>
    <xf numFmtId="49" fontId="25" fillId="2" borderId="1" xfId="0" applyNumberFormat="1"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xf>
    <xf numFmtId="49" fontId="10" fillId="0" borderId="1" xfId="0" applyNumberFormat="1" applyFont="1" applyFill="1" applyBorder="1" applyAlignment="1" applyProtection="1">
      <alignment horizontal="left" vertical="center" wrapText="1"/>
    </xf>
    <xf numFmtId="3" fontId="10" fillId="0" borderId="1" xfId="0" applyNumberFormat="1" applyFont="1" applyFill="1" applyBorder="1" applyAlignment="1" applyProtection="1">
      <alignment horizontal="right" vertical="center"/>
      <protection locked="0"/>
    </xf>
    <xf numFmtId="3" fontId="24" fillId="0" borderId="1" xfId="29" applyNumberFormat="1" applyFont="1" applyFill="1" applyBorder="1" applyAlignment="1" applyProtection="1">
      <alignment vertical="center" wrapText="1"/>
      <protection locked="0"/>
    </xf>
    <xf numFmtId="0" fontId="25" fillId="0" borderId="1" xfId="0" applyFont="1" applyFill="1" applyBorder="1" applyAlignment="1">
      <alignment horizontal="left" vertical="center"/>
    </xf>
    <xf numFmtId="202" fontId="24" fillId="0" borderId="1" xfId="29" applyNumberFormat="1" applyFont="1" applyFill="1" applyBorder="1" applyAlignment="1" applyProtection="1">
      <alignment vertical="center" wrapText="1"/>
      <protection locked="0"/>
    </xf>
    <xf numFmtId="49" fontId="24" fillId="3" borderId="1" xfId="138" applyNumberFormat="1" applyFont="1" applyFill="1" applyBorder="1" applyAlignment="1" applyProtection="1">
      <alignment horizontal="left" vertical="center"/>
    </xf>
    <xf numFmtId="0" fontId="24" fillId="3" borderId="1" xfId="999" applyFont="1" applyFill="1" applyBorder="1" applyAlignment="1">
      <alignment horizontal="center" vertical="center" wrapText="1"/>
    </xf>
    <xf numFmtId="3" fontId="10" fillId="2" borderId="1" xfId="0" applyNumberFormat="1" applyFont="1" applyFill="1" applyBorder="1" applyAlignment="1" applyProtection="1">
      <alignment horizontal="right" vertical="center"/>
    </xf>
    <xf numFmtId="0" fontId="24" fillId="0" borderId="0" xfId="999" applyFont="1" applyFill="1" applyAlignment="1">
      <alignment horizontal="center" vertical="center" wrapText="1"/>
    </xf>
    <xf numFmtId="0" fontId="8" fillId="3" borderId="0" xfId="553" applyFill="1">
      <alignment vertical="center"/>
    </xf>
    <xf numFmtId="0" fontId="8" fillId="0" borderId="0" xfId="553" applyFill="1">
      <alignment vertical="center"/>
    </xf>
    <xf numFmtId="0" fontId="25" fillId="0" borderId="0" xfId="999" applyFont="1" applyFill="1" applyAlignment="1">
      <alignment horizontal="left" vertical="center"/>
    </xf>
    <xf numFmtId="201" fontId="25" fillId="0" borderId="0" xfId="999" applyNumberFormat="1" applyFont="1" applyFill="1" applyBorder="1" applyAlignment="1">
      <alignment horizontal="right" vertical="center"/>
    </xf>
    <xf numFmtId="201" fontId="24" fillId="0" borderId="4" xfId="999" applyNumberFormat="1" applyFont="1" applyFill="1" applyBorder="1" applyAlignment="1">
      <alignment vertical="center" wrapText="1"/>
    </xf>
    <xf numFmtId="0" fontId="24" fillId="0" borderId="4" xfId="999" applyNumberFormat="1" applyFont="1" applyFill="1" applyBorder="1" applyAlignment="1">
      <alignment horizontal="left" vertical="center"/>
    </xf>
    <xf numFmtId="0" fontId="24" fillId="0" borderId="1" xfId="999" applyNumberFormat="1" applyFont="1" applyFill="1" applyBorder="1" applyAlignment="1">
      <alignment vertical="center" wrapText="1"/>
    </xf>
    <xf numFmtId="202" fontId="24" fillId="0" borderId="1" xfId="29" applyNumberFormat="1" applyFont="1" applyFill="1" applyBorder="1" applyAlignment="1">
      <alignment vertical="center" wrapText="1"/>
    </xf>
    <xf numFmtId="203" fontId="25" fillId="3" borderId="1" xfId="38" applyNumberFormat="1" applyFont="1" applyFill="1" applyBorder="1" applyAlignment="1" applyProtection="1">
      <alignment horizontal="right" vertical="center" wrapText="1"/>
      <protection locked="0"/>
    </xf>
    <xf numFmtId="0" fontId="25" fillId="0" borderId="1" xfId="999" applyFont="1" applyFill="1" applyBorder="1" applyAlignment="1">
      <alignment horizontal="left" vertical="center" wrapText="1"/>
    </xf>
    <xf numFmtId="202" fontId="25" fillId="0" borderId="1" xfId="29" applyNumberFormat="1" applyFont="1" applyFill="1" applyBorder="1" applyAlignment="1">
      <alignment vertical="center" wrapText="1"/>
    </xf>
    <xf numFmtId="3" fontId="46" fillId="0" borderId="6" xfId="0" applyNumberFormat="1" applyFont="1" applyFill="1" applyBorder="1" applyAlignment="1" applyProtection="1">
      <alignment vertical="center"/>
      <protection locked="0"/>
    </xf>
    <xf numFmtId="202" fontId="25" fillId="0" borderId="1" xfId="29" applyNumberFormat="1" applyFont="1" applyFill="1" applyBorder="1" applyAlignment="1" applyProtection="1">
      <alignment vertical="center" wrapText="1"/>
      <protection locked="0"/>
    </xf>
    <xf numFmtId="0" fontId="25" fillId="3" borderId="4" xfId="999" applyFont="1" applyFill="1" applyBorder="1" applyAlignment="1">
      <alignment horizontal="left" vertical="center"/>
    </xf>
    <xf numFmtId="0" fontId="25" fillId="3" borderId="1" xfId="999" applyFont="1" applyFill="1" applyBorder="1" applyAlignment="1">
      <alignment horizontal="left" vertical="center" wrapText="1"/>
    </xf>
    <xf numFmtId="202" fontId="25" fillId="3" borderId="1" xfId="29" applyNumberFormat="1" applyFont="1" applyFill="1" applyBorder="1" applyAlignment="1">
      <alignment vertical="center" wrapText="1"/>
    </xf>
    <xf numFmtId="202" fontId="25" fillId="3" borderId="1" xfId="29" applyNumberFormat="1" applyFont="1" applyFill="1" applyBorder="1" applyAlignment="1" applyProtection="1">
      <alignment vertical="center" wrapText="1"/>
      <protection locked="0"/>
    </xf>
    <xf numFmtId="202" fontId="25" fillId="3" borderId="1" xfId="29" applyNumberFormat="1" applyFont="1" applyFill="1" applyBorder="1" applyAlignment="1">
      <alignment horizontal="right" vertical="center" wrapText="1"/>
    </xf>
    <xf numFmtId="202" fontId="25" fillId="3" borderId="1" xfId="29" applyNumberFormat="1" applyFont="1" applyFill="1" applyBorder="1" applyAlignment="1" applyProtection="1">
      <alignment horizontal="right" vertical="center" wrapText="1"/>
      <protection locked="0"/>
    </xf>
    <xf numFmtId="0" fontId="25" fillId="0" borderId="4" xfId="999" applyFont="1" applyFill="1" applyBorder="1" applyAlignment="1">
      <alignment horizontal="left" vertical="top" wrapText="1"/>
    </xf>
    <xf numFmtId="0" fontId="25" fillId="0" borderId="1" xfId="999" applyNumberFormat="1" applyFont="1" applyFill="1" applyBorder="1" applyAlignment="1">
      <alignment vertical="center" wrapText="1"/>
    </xf>
    <xf numFmtId="0" fontId="24" fillId="0" borderId="4" xfId="999" applyFont="1" applyFill="1" applyBorder="1" applyAlignment="1">
      <alignment horizontal="distributed" vertical="center"/>
    </xf>
    <xf numFmtId="49" fontId="24" fillId="0" borderId="1" xfId="0" applyNumberFormat="1" applyFont="1" applyFill="1" applyBorder="1" applyAlignment="1" applyProtection="1">
      <alignment horizontal="distributed" vertical="center" wrapText="1"/>
    </xf>
    <xf numFmtId="202" fontId="24" fillId="0" borderId="1" xfId="29" applyNumberFormat="1" applyFont="1" applyFill="1" applyBorder="1" applyAlignment="1" applyProtection="1">
      <alignment horizontal="right" vertical="center" wrapText="1"/>
      <protection locked="0"/>
    </xf>
    <xf numFmtId="0" fontId="24" fillId="0" borderId="1" xfId="999" applyFont="1" applyFill="1" applyBorder="1" applyAlignment="1">
      <alignment horizontal="left" vertical="center" wrapText="1"/>
    </xf>
    <xf numFmtId="0" fontId="24" fillId="0" borderId="4" xfId="999" applyNumberFormat="1" applyFont="1" applyFill="1" applyBorder="1" applyAlignment="1" applyProtection="1">
      <alignment horizontal="left" vertical="center"/>
    </xf>
    <xf numFmtId="0" fontId="24" fillId="0" borderId="1" xfId="999" applyNumberFormat="1" applyFont="1" applyFill="1" applyBorder="1" applyAlignment="1" applyProtection="1">
      <alignment vertical="center" wrapText="1"/>
    </xf>
    <xf numFmtId="3" fontId="45" fillId="0" borderId="1" xfId="0" applyNumberFormat="1" applyFont="1" applyFill="1" applyBorder="1" applyAlignment="1" applyProtection="1">
      <alignment horizontal="center" vertical="center"/>
      <protection locked="0"/>
    </xf>
    <xf numFmtId="0" fontId="25" fillId="3" borderId="4" xfId="553" applyFont="1" applyFill="1" applyBorder="1" applyAlignment="1" applyProtection="1">
      <alignment horizontal="left" vertical="center"/>
    </xf>
    <xf numFmtId="0" fontId="25" fillId="3" borderId="1" xfId="553" applyFont="1" applyFill="1" applyBorder="1" applyAlignment="1" applyProtection="1">
      <alignment horizontal="left" vertical="center" wrapText="1"/>
    </xf>
    <xf numFmtId="0" fontId="41" fillId="0" borderId="4" xfId="999" applyFont="1" applyFill="1" applyBorder="1" applyAlignment="1">
      <alignment horizontal="distributed" vertical="center"/>
    </xf>
    <xf numFmtId="0" fontId="24" fillId="0" borderId="1" xfId="999" applyFont="1" applyFill="1" applyBorder="1" applyAlignment="1">
      <alignment horizontal="distributed" vertical="center" wrapText="1" indent="2"/>
    </xf>
    <xf numFmtId="202" fontId="8" fillId="0" borderId="0" xfId="999" applyNumberFormat="1" applyFill="1">
      <alignment vertical="center"/>
    </xf>
    <xf numFmtId="0" fontId="0" fillId="0" borderId="0" xfId="999" applyFont="1" applyFill="1">
      <alignment vertical="center"/>
    </xf>
    <xf numFmtId="201" fontId="24" fillId="0" borderId="11" xfId="999" applyNumberFormat="1" applyFont="1" applyFill="1" applyBorder="1" applyAlignment="1">
      <alignment horizontal="center" vertical="center" wrapText="1"/>
    </xf>
    <xf numFmtId="0" fontId="24" fillId="0" borderId="1" xfId="999" applyFont="1" applyFill="1" applyBorder="1" applyAlignment="1">
      <alignment horizontal="center" vertical="center" wrapText="1"/>
    </xf>
    <xf numFmtId="201" fontId="24" fillId="0" borderId="0" xfId="999" applyNumberFormat="1" applyFont="1" applyFill="1" applyAlignment="1">
      <alignment horizontal="center" vertical="center" wrapText="1"/>
    </xf>
    <xf numFmtId="202" fontId="25" fillId="0" borderId="1" xfId="315" applyNumberFormat="1" applyFont="1" applyFill="1" applyBorder="1" applyAlignment="1" applyProtection="1">
      <alignment vertical="center" wrapText="1"/>
    </xf>
    <xf numFmtId="49" fontId="25" fillId="0" borderId="1" xfId="315" applyNumberFormat="1" applyFont="1" applyFill="1" applyBorder="1" applyAlignment="1" applyProtection="1">
      <alignment horizontal="left" vertical="center" wrapText="1"/>
    </xf>
    <xf numFmtId="0" fontId="24" fillId="0" borderId="1" xfId="999" applyFont="1" applyFill="1" applyBorder="1" applyAlignment="1">
      <alignment vertical="center" wrapText="1"/>
    </xf>
    <xf numFmtId="0" fontId="25" fillId="0" borderId="4" xfId="999" applyNumberFormat="1" applyFont="1" applyFill="1" applyBorder="1" applyAlignment="1">
      <alignment horizontal="left" vertical="center"/>
    </xf>
    <xf numFmtId="0" fontId="25" fillId="0" borderId="1" xfId="999" applyNumberFormat="1" applyFont="1" applyFill="1" applyBorder="1" applyAlignment="1">
      <alignment horizontal="left" vertical="center" wrapText="1"/>
    </xf>
    <xf numFmtId="203" fontId="25" fillId="0" borderId="1" xfId="464" applyNumberFormat="1" applyFont="1" applyFill="1" applyBorder="1" applyAlignment="1" applyProtection="1">
      <alignment vertical="center" wrapText="1"/>
      <protection locked="0"/>
    </xf>
    <xf numFmtId="0" fontId="25" fillId="0" borderId="4" xfId="553" applyFont="1" applyFill="1" applyBorder="1" applyAlignment="1">
      <alignment horizontal="left" vertical="center"/>
    </xf>
    <xf numFmtId="0" fontId="24" fillId="0" borderId="1" xfId="999" applyNumberFormat="1" applyFont="1" applyFill="1" applyBorder="1" applyAlignment="1">
      <alignment horizontal="left" vertical="center" wrapText="1"/>
    </xf>
    <xf numFmtId="0" fontId="57" fillId="0" borderId="0" xfId="999" applyFont="1" applyFill="1">
      <alignment vertical="center"/>
    </xf>
    <xf numFmtId="3" fontId="8" fillId="0" borderId="0" xfId="999" applyNumberFormat="1" applyFill="1">
      <alignment vertical="center"/>
    </xf>
    <xf numFmtId="0" fontId="24" fillId="3" borderId="0" xfId="999" applyFont="1" applyFill="1" applyAlignment="1" applyProtection="1">
      <alignment horizontal="center" vertical="center" wrapText="1"/>
    </xf>
    <xf numFmtId="0" fontId="25" fillId="3" borderId="0" xfId="999" applyFont="1" applyFill="1" applyProtection="1">
      <alignment vertical="center"/>
    </xf>
    <xf numFmtId="0" fontId="8" fillId="3" borderId="0" xfId="553" applyFill="1" applyProtection="1">
      <alignment vertical="center"/>
    </xf>
    <xf numFmtId="201" fontId="8" fillId="3" borderId="0" xfId="999" applyNumberFormat="1" applyFill="1" applyProtection="1">
      <alignment vertical="center"/>
    </xf>
    <xf numFmtId="0" fontId="0" fillId="0" borderId="0" xfId="0" applyAlignment="1" applyProtection="1"/>
    <xf numFmtId="0" fontId="0" fillId="0" borderId="0" xfId="0" applyFill="1" applyAlignment="1" applyProtection="1"/>
    <xf numFmtId="0" fontId="25" fillId="0" borderId="0" xfId="999" applyFont="1" applyFill="1" applyAlignment="1" applyProtection="1">
      <alignment horizontal="left" vertical="center"/>
    </xf>
    <xf numFmtId="0" fontId="48" fillId="0" borderId="0" xfId="999" applyFont="1" applyFill="1" applyProtection="1">
      <alignment vertical="center"/>
    </xf>
    <xf numFmtId="0" fontId="24" fillId="0" borderId="1" xfId="999" applyFont="1" applyFill="1" applyBorder="1" applyAlignment="1" applyProtection="1">
      <alignment horizontal="center" vertical="center" wrapText="1"/>
    </xf>
    <xf numFmtId="201" fontId="24" fillId="0" borderId="0" xfId="999" applyNumberFormat="1" applyFont="1" applyFill="1" applyAlignment="1" applyProtection="1">
      <alignment horizontal="center" vertical="center" wrapText="1"/>
    </xf>
    <xf numFmtId="3" fontId="24" fillId="0" borderId="1" xfId="0" applyNumberFormat="1" applyFont="1" applyFill="1" applyBorder="1" applyAlignment="1" applyProtection="1">
      <alignment horizontal="center" vertical="center"/>
      <protection locked="0"/>
    </xf>
    <xf numFmtId="0" fontId="13" fillId="0" borderId="0" xfId="553" applyFont="1" applyFill="1" applyAlignment="1" applyProtection="1">
      <alignment horizontal="center" vertical="center"/>
    </xf>
    <xf numFmtId="3" fontId="25" fillId="0" borderId="1" xfId="0" applyNumberFormat="1" applyFont="1" applyFill="1" applyBorder="1" applyAlignment="1" applyProtection="1">
      <alignment horizontal="center" vertical="center"/>
      <protection locked="0"/>
    </xf>
    <xf numFmtId="0" fontId="25" fillId="0" borderId="4" xfId="999" applyFont="1" applyFill="1" applyBorder="1" applyAlignment="1" applyProtection="1">
      <alignment horizontal="left" vertical="top" wrapText="1"/>
    </xf>
    <xf numFmtId="0" fontId="25" fillId="0" borderId="1" xfId="999" applyNumberFormat="1" applyFont="1" applyFill="1" applyBorder="1" applyAlignment="1" applyProtection="1">
      <alignment vertical="center" wrapText="1"/>
    </xf>
    <xf numFmtId="0" fontId="24" fillId="0" borderId="4" xfId="999" applyFont="1" applyFill="1" applyBorder="1" applyAlignment="1" applyProtection="1">
      <alignment horizontal="distributed" vertical="center"/>
    </xf>
    <xf numFmtId="0" fontId="25" fillId="0" borderId="4" xfId="553" applyFont="1" applyFill="1" applyBorder="1" applyAlignment="1" applyProtection="1">
      <alignment horizontal="left" vertical="center"/>
    </xf>
    <xf numFmtId="205" fontId="25" fillId="0" borderId="1" xfId="0" applyNumberFormat="1" applyFont="1" applyFill="1" applyBorder="1" applyAlignment="1" applyProtection="1">
      <alignment horizontal="center" vertical="center"/>
      <protection locked="0"/>
    </xf>
    <xf numFmtId="0" fontId="41" fillId="0" borderId="4" xfId="999" applyFont="1" applyFill="1" applyBorder="1" applyAlignment="1" applyProtection="1">
      <alignment horizontal="distributed" vertical="center"/>
    </xf>
    <xf numFmtId="0" fontId="24" fillId="0" borderId="1" xfId="999" applyNumberFormat="1" applyFont="1" applyFill="1" applyBorder="1" applyAlignment="1" applyProtection="1">
      <alignment horizontal="distributed" vertical="center"/>
    </xf>
    <xf numFmtId="3" fontId="8" fillId="3" borderId="0" xfId="999" applyNumberFormat="1" applyFill="1" applyProtection="1">
      <alignment vertical="center"/>
    </xf>
    <xf numFmtId="0" fontId="58" fillId="0" borderId="0" xfId="887" applyFont="1" applyAlignment="1">
      <alignment horizontal="center" vertical="center" wrapText="1"/>
    </xf>
    <xf numFmtId="0" fontId="59" fillId="0" borderId="0" xfId="999" applyFont="1" applyFill="1" applyAlignment="1" applyProtection="1">
      <alignment horizontal="left" vertical="center"/>
    </xf>
    <xf numFmtId="0" fontId="59" fillId="0" borderId="0" xfId="999" applyFont="1" applyFill="1" applyAlignment="1">
      <alignment horizontal="left" vertical="center"/>
    </xf>
    <xf numFmtId="202" fontId="59" fillId="0" borderId="0" xfId="999" applyNumberFormat="1" applyFont="1" applyFill="1" applyAlignment="1" applyProtection="1">
      <alignment horizontal="left" vertical="center"/>
    </xf>
    <xf numFmtId="0" fontId="60" fillId="0" borderId="0" xfId="627" applyFont="1" applyFill="1" applyAlignment="1">
      <alignment horizontal="left" vertical="center" shrinkToFit="1"/>
    </xf>
    <xf numFmtId="0" fontId="59" fillId="0" borderId="0" xfId="766" applyNumberFormat="1" applyFont="1" applyFill="1" applyAlignment="1" applyProtection="1">
      <alignment horizontal="left" vertical="center" wrapText="1"/>
    </xf>
    <xf numFmtId="0" fontId="60" fillId="0" borderId="0" xfId="691" applyFont="1" applyFill="1" applyAlignment="1">
      <alignment horizontal="left" vertical="center"/>
    </xf>
    <xf numFmtId="0" fontId="61" fillId="0" borderId="0" xfId="691" applyFont="1" applyFill="1" applyAlignment="1">
      <alignment horizontal="left" vertical="center"/>
    </xf>
    <xf numFmtId="0" fontId="8" fillId="0" borderId="0" xfId="887" applyAlignment="1"/>
    <xf numFmtId="0" fontId="62" fillId="0" borderId="0" xfId="887" applyFont="1" applyAlignment="1">
      <alignment horizontal="left" vertical="center" wrapText="1"/>
    </xf>
    <xf numFmtId="0" fontId="62" fillId="0" borderId="0" xfId="887" applyFont="1" applyAlignment="1">
      <alignment vertical="center" wrapText="1"/>
    </xf>
    <xf numFmtId="0" fontId="62" fillId="0" borderId="0" xfId="887" applyFont="1" applyAlignment="1">
      <alignment wrapText="1"/>
    </xf>
    <xf numFmtId="0" fontId="63" fillId="0" borderId="0" xfId="887" applyFont="1" applyAlignment="1">
      <alignment horizontal="center" vertical="center"/>
    </xf>
    <xf numFmtId="0" fontId="8" fillId="0" borderId="0" xfId="887" applyAlignment="1">
      <alignment vertical="center"/>
    </xf>
    <xf numFmtId="0" fontId="63" fillId="0" borderId="0" xfId="887" applyFont="1" applyAlignment="1">
      <alignment horizontal="center" vertical="center" wrapText="1"/>
    </xf>
    <xf numFmtId="0" fontId="64" fillId="0" borderId="0" xfId="887" applyFont="1" applyAlignment="1"/>
    <xf numFmtId="0" fontId="65" fillId="0" borderId="0" xfId="887" applyFont="1" applyAlignment="1">
      <alignment horizontal="center"/>
    </xf>
    <xf numFmtId="184" fontId="65" fillId="0" borderId="0" xfId="887" applyNumberFormat="1" applyFont="1" applyAlignment="1">
      <alignment horizontal="center"/>
    </xf>
    <xf numFmtId="22" fontId="64" fillId="0" borderId="0" xfId="887" applyNumberFormat="1" applyFont="1" applyAlignment="1"/>
    <xf numFmtId="0" fontId="25" fillId="0" borderId="4" xfId="999" applyFont="1" applyFill="1" applyBorder="1" applyAlignment="1" applyProtection="1" quotePrefix="1">
      <alignment horizontal="left" vertical="center"/>
    </xf>
    <xf numFmtId="0" fontId="25" fillId="3" borderId="4" xfId="999" applyFont="1" applyFill="1" applyBorder="1" applyAlignment="1" quotePrefix="1">
      <alignment horizontal="left" vertical="center"/>
    </xf>
  </cellXfs>
  <cellStyles count="1335">
    <cellStyle name="常规" xfId="0" builtinId="0"/>
    <cellStyle name="货币[0]" xfId="1" builtinId="7"/>
    <cellStyle name="20% - 强调文字颜色 3" xfId="2" builtinId="38"/>
    <cellStyle name="链接单元格 5" xfId="3"/>
    <cellStyle name="常规 440" xfId="4"/>
    <cellStyle name="常规 435" xfId="5"/>
    <cellStyle name="货币" xfId="6" builtinId="4"/>
    <cellStyle name="常规 2 2 4" xfId="7"/>
    <cellStyle name="部门 4" xfId="8"/>
    <cellStyle name="_ET_STYLE_NoName_00__Book1_1 2 2 2" xfId="9"/>
    <cellStyle name="强调文字颜色 2 3 2" xfId="10"/>
    <cellStyle name="输入" xfId="11" builtinId="20"/>
    <cellStyle name="汇总 6" xfId="12"/>
    <cellStyle name="Accent5 9" xfId="13"/>
    <cellStyle name="百分比 2 8 2" xfId="14"/>
    <cellStyle name="Accent1 5" xfId="15"/>
    <cellStyle name="好 3 2 2" xfId="16"/>
    <cellStyle name="args.style" xfId="17"/>
    <cellStyle name="_Book1_2 2" xfId="18"/>
    <cellStyle name="适中 5 2" xfId="19"/>
    <cellStyle name="常规 3 2 3 2" xfId="20"/>
    <cellStyle name="Accent2 - 20% 2" xfId="21"/>
    <cellStyle name="千位分隔[0]" xfId="22" builtinId="6"/>
    <cellStyle name="Accent2 - 40%" xfId="23"/>
    <cellStyle name="常规 3 4 3" xfId="24"/>
    <cellStyle name="40% - 强调文字颜色 3" xfId="25" builtinId="39"/>
    <cellStyle name="常规 26 2" xfId="26"/>
    <cellStyle name="差" xfId="27" builtinId="27"/>
    <cellStyle name="常规 7 3" xfId="28"/>
    <cellStyle name="千位分隔" xfId="29" builtinId="3"/>
    <cellStyle name="Accent6 4" xfId="30"/>
    <cellStyle name="60% - 强调文字颜色 3" xfId="31" builtinId="40"/>
    <cellStyle name="60% - 强调文字颜色 6 3 2" xfId="32"/>
    <cellStyle name="日期" xfId="33"/>
    <cellStyle name="Accent2 - 60%" xfId="34"/>
    <cellStyle name="Input [yellow] 4" xfId="35"/>
    <cellStyle name="好_0605石屏县 2 2" xfId="36"/>
    <cellStyle name="超链接" xfId="37" builtinId="8"/>
    <cellStyle name="百分比" xfId="38" builtinId="5"/>
    <cellStyle name="60% - 强调文字颜色 4 2 2 2" xfId="39"/>
    <cellStyle name="好_2007年地州资金往来对账表 3" xfId="40"/>
    <cellStyle name="Accent4 5" xfId="41"/>
    <cellStyle name="差_Book1 2" xfId="42"/>
    <cellStyle name="已访问的超链接" xfId="43" builtinId="9"/>
    <cellStyle name="_ET_STYLE_NoName_00__Sheet3" xfId="44"/>
    <cellStyle name="常规 6" xfId="45"/>
    <cellStyle name="注释" xfId="46" builtinId="10"/>
    <cellStyle name="60% - 强调文字颜色 2 3" xfId="47"/>
    <cellStyle name="Accent5 - 60% 2 2" xfId="48"/>
    <cellStyle name="Accent6 3" xfId="49"/>
    <cellStyle name="60% - 强调文字颜色 2" xfId="50" builtinId="36"/>
    <cellStyle name="百分比 7" xfId="51"/>
    <cellStyle name="Accent3 4 2" xfId="52"/>
    <cellStyle name="解释性文本 2 2" xfId="53"/>
    <cellStyle name="标题 4" xfId="54" builtinId="19"/>
    <cellStyle name="警告文本" xfId="55" builtinId="11"/>
    <cellStyle name="常规 4 2 2 3" xfId="56"/>
    <cellStyle name="常规 6 5" xfId="57"/>
    <cellStyle name="60% - 强调文字颜色 2 2 2" xfId="58"/>
    <cellStyle name="常规 5 2" xfId="59"/>
    <cellStyle name="标题" xfId="60" builtinId="15"/>
    <cellStyle name="Accent1 - 60% 2 2" xfId="61"/>
    <cellStyle name="解释性文本" xfId="62" builtinId="53"/>
    <cellStyle name="标题 1 5 2" xfId="63"/>
    <cellStyle name="百分比 4" xfId="64"/>
    <cellStyle name="标题 1" xfId="65" builtinId="16"/>
    <cellStyle name="60% - 强调文字颜色 2 2 2 2" xfId="66"/>
    <cellStyle name="0,0_x000d__x000a_NA_x000d__x000a_" xfId="67"/>
    <cellStyle name="差 7" xfId="68"/>
    <cellStyle name="常规 5 2 2" xfId="69"/>
    <cellStyle name="百分比 5" xfId="70"/>
    <cellStyle name="标题 2" xfId="71" builtinId="17"/>
    <cellStyle name="Accent6 2" xfId="72"/>
    <cellStyle name="60% - 强调文字颜色 1" xfId="73" builtinId="32"/>
    <cellStyle name="Accent4 2 2" xfId="74"/>
    <cellStyle name="百分比 6" xfId="75"/>
    <cellStyle name="标题 3" xfId="76" builtinId="18"/>
    <cellStyle name="Accent6 5" xfId="77"/>
    <cellStyle name="60% - 强调文字颜色 4" xfId="78" builtinId="44"/>
    <cellStyle name="输出" xfId="79" builtinId="21"/>
    <cellStyle name="计算" xfId="80" builtinId="22"/>
    <cellStyle name="40% - 强调文字颜色 4 2" xfId="81"/>
    <cellStyle name="检查单元格" xfId="82" builtinId="23"/>
    <cellStyle name="常规 443" xfId="83"/>
    <cellStyle name="常规 8 3" xfId="84"/>
    <cellStyle name="20% - 强调文字颜色 6" xfId="85" builtinId="50"/>
    <cellStyle name="标题 4 5 3" xfId="86"/>
    <cellStyle name="强调文字颜色 2" xfId="87" builtinId="33"/>
    <cellStyle name="常规 2 2 2 5" xfId="88"/>
    <cellStyle name="PSHeading 4" xfId="89"/>
    <cellStyle name="链接单元格" xfId="90" builtinId="24"/>
    <cellStyle name="差_0605石屏" xfId="91"/>
    <cellStyle name="60% - 强调文字颜色 4 2 3" xfId="92"/>
    <cellStyle name="汇总" xfId="93" builtinId="25"/>
    <cellStyle name="好" xfId="94" builtinId="26"/>
    <cellStyle name="输出 3 3" xfId="95"/>
    <cellStyle name="20% - 强调文字颜色 3 3" xfId="96"/>
    <cellStyle name="适中 8" xfId="97"/>
    <cellStyle name="适中" xfId="98" builtinId="28"/>
    <cellStyle name="常规 442" xfId="99"/>
    <cellStyle name="常规 8 2" xfId="100"/>
    <cellStyle name="链接单元格 7" xfId="101"/>
    <cellStyle name="20% - 强调文字颜色 5" xfId="102" builtinId="46"/>
    <cellStyle name="标题 4 5 2" xfId="103"/>
    <cellStyle name="千位分隔 6 2" xfId="104"/>
    <cellStyle name="强调文字颜色 1" xfId="105" builtinId="29"/>
    <cellStyle name="常规 2 2 2 4" xfId="106"/>
    <cellStyle name="常规 428" xfId="107"/>
    <cellStyle name="常规 433" xfId="108"/>
    <cellStyle name="链接单元格 3" xfId="109"/>
    <cellStyle name="编号 3 2" xfId="110"/>
    <cellStyle name="20% - 强调文字颜色 1" xfId="111" builtinId="30"/>
    <cellStyle name="标题 5 4" xfId="112"/>
    <cellStyle name="Accent6 - 20% 2 2" xfId="113"/>
    <cellStyle name="汇总 3 3" xfId="114"/>
    <cellStyle name="40% - 强调文字颜色 1" xfId="115" builtinId="31"/>
    <cellStyle name="常规 429" xfId="116"/>
    <cellStyle name="常规 434" xfId="117"/>
    <cellStyle name="链接单元格 4" xfId="118"/>
    <cellStyle name="20% - 强调文字颜色 2" xfId="119" builtinId="34"/>
    <cellStyle name="40% - 强调文字颜色 2" xfId="120" builtinId="35"/>
    <cellStyle name="差_11大理 2 2" xfId="121"/>
    <cellStyle name="Accent2 - 40% 2" xfId="122"/>
    <cellStyle name="检查单元格 3 4" xfId="123"/>
    <cellStyle name="强调文字颜色 3" xfId="124" builtinId="37"/>
    <cellStyle name="Accent2 - 40% 3" xfId="125"/>
    <cellStyle name="好_2008年地州对账表(国库资金）" xfId="126"/>
    <cellStyle name="PSChar" xfId="127"/>
    <cellStyle name="强调文字颜色 4" xfId="128" builtinId="41"/>
    <cellStyle name="常规 436" xfId="129"/>
    <cellStyle name="常规 441" xfId="130"/>
    <cellStyle name="链接单元格 6" xfId="131"/>
    <cellStyle name="20% - 强调文字颜色 4" xfId="132" builtinId="42"/>
    <cellStyle name="40% - 强调文字颜色 4" xfId="133" builtinId="43"/>
    <cellStyle name="强调文字颜色 5" xfId="134" builtinId="45"/>
    <cellStyle name="常规 2 5 3 2" xfId="135"/>
    <cellStyle name="60% - 强调文字颜色 5 2 2 2" xfId="136"/>
    <cellStyle name="计算 4" xfId="137"/>
    <cellStyle name="常规_exceltmp1 2" xfId="138"/>
    <cellStyle name="40% - 强调文字颜色 5" xfId="139" builtinId="47"/>
    <cellStyle name="Accent6 6" xfId="140"/>
    <cellStyle name="标题 1 4 2" xfId="141"/>
    <cellStyle name="60% - 强调文字颜色 5" xfId="142" builtinId="48"/>
    <cellStyle name="强调文字颜色 6" xfId="143" builtinId="49"/>
    <cellStyle name="_弱电系统设备配置报价清单" xfId="144"/>
    <cellStyle name="40% - 强调文字颜色 6" xfId="145" builtinId="51"/>
    <cellStyle name="Accent6 7" xfId="146"/>
    <cellStyle name="标题 1 4 3" xfId="147"/>
    <cellStyle name="60% - 强调文字颜色 6" xfId="148" builtinId="52"/>
    <cellStyle name="_Book1_2 3" xfId="149"/>
    <cellStyle name="Accent2 - 20% 3" xfId="150"/>
    <cellStyle name="常规 2 12 2" xfId="151"/>
    <cellStyle name="适中 5 3" xfId="152"/>
    <cellStyle name="_ET_STYLE_NoName_00__Book1" xfId="153"/>
    <cellStyle name="_ET_STYLE_NoName_00_" xfId="154"/>
    <cellStyle name="_Book1_1" xfId="155"/>
    <cellStyle name="_20100326高清市院遂宁检察院1080P配置清单26日改" xfId="156"/>
    <cellStyle name="_Book1_2 2 2" xfId="157"/>
    <cellStyle name="百分比 2 2 4" xfId="158"/>
    <cellStyle name="Accent2 - 20% 2 2" xfId="159"/>
    <cellStyle name="百分比 2 10 2" xfId="160"/>
    <cellStyle name="_Book1_2 2 3" xfId="161"/>
    <cellStyle name="百分比 2 2 5" xfId="162"/>
    <cellStyle name="常规 2 5 4 2" xfId="163"/>
    <cellStyle name="_Book1_2 2 2 2" xfId="164"/>
    <cellStyle name="百分比 2 2 4 2" xfId="165"/>
    <cellStyle name="_Book1_3 2" xfId="166"/>
    <cellStyle name="超级链接 2 2" xfId="167"/>
    <cellStyle name="_Book1" xfId="168"/>
    <cellStyle name="常规 2 7 2" xfId="169"/>
    <cellStyle name="_Book1_2" xfId="170"/>
    <cellStyle name="Accent2 - 20%" xfId="171"/>
    <cellStyle name="常规 3 2 3" xfId="172"/>
    <cellStyle name="适中 5" xfId="173"/>
    <cellStyle name="_Book1_2 3 2" xfId="174"/>
    <cellStyle name="差_2008年地州对账表(国库资金） 3" xfId="175"/>
    <cellStyle name="常规 2 16" xfId="176"/>
    <cellStyle name="百分比 2 3 4" xfId="177"/>
    <cellStyle name="_Book1_2 4" xfId="178"/>
    <cellStyle name="_Book1_3" xfId="179"/>
    <cellStyle name="Accent1 4 2" xfId="180"/>
    <cellStyle name="超级链接 2" xfId="181"/>
    <cellStyle name="常规 2 3 3 2" xfId="182"/>
    <cellStyle name="_ET_STYLE_NoName_00__Book1_1" xfId="183"/>
    <cellStyle name="Accent5 - 60% 3" xfId="184"/>
    <cellStyle name="常规 2 3 3 2 2" xfId="185"/>
    <cellStyle name="_ET_STYLE_NoName_00__Book1_1 2" xfId="186"/>
    <cellStyle name="_ET_STYLE_NoName_00__Book1_1 2 2" xfId="187"/>
    <cellStyle name="百分比 2 7 2" xfId="188"/>
    <cellStyle name="Percent [2]" xfId="189"/>
    <cellStyle name="标题 2 2 2 2" xfId="190"/>
    <cellStyle name="_ET_STYLE_NoName_00__Book1_1 2 3" xfId="191"/>
    <cellStyle name="_ET_STYLE_NoName_00__Book1_1 3" xfId="192"/>
    <cellStyle name="_ET_STYLE_NoName_00__Book1_1 3 2" xfId="193"/>
    <cellStyle name="Accent1 4" xfId="194"/>
    <cellStyle name="超级链接" xfId="195"/>
    <cellStyle name="_ET_STYLE_NoName_00__Book1_1 4" xfId="196"/>
    <cellStyle name="_关闭破产企业已移交地方管理中小学校退休教师情况明细表(1)" xfId="197"/>
    <cellStyle name="Accent5 4" xfId="198"/>
    <cellStyle name="0,0_x005f_x000d__x005f_x000a_NA_x005f_x000d__x005f_x000a_" xfId="199"/>
    <cellStyle name="警告文本 4 2" xfId="200"/>
    <cellStyle name="20% - 强调文字颜色 1 2" xfId="201"/>
    <cellStyle name="20% - 强调文字颜色 1 2 2" xfId="202"/>
    <cellStyle name="常规 11 4" xfId="203"/>
    <cellStyle name="链接单元格 3 2 2" xfId="204"/>
    <cellStyle name="Accent1 - 20% 2" xfId="205"/>
    <cellStyle name="20% - 强调文字颜色 1 3" xfId="206"/>
    <cellStyle name="强调文字颜色 2 2 2 2" xfId="207"/>
    <cellStyle name="20% - 强调文字颜色 2 2" xfId="208"/>
    <cellStyle name="20% - 强调文字颜色 2 2 2" xfId="209"/>
    <cellStyle name="20% - 强调文字颜色 2 3" xfId="210"/>
    <cellStyle name="60% - 强调文字颜色 3 2 2 2" xfId="211"/>
    <cellStyle name="20% - 强调文字颜色 3 2" xfId="212"/>
    <cellStyle name="常规 3 2 5" xfId="213"/>
    <cellStyle name="适中 7" xfId="214"/>
    <cellStyle name="20% - 强调文字颜色 3 2 2" xfId="215"/>
    <cellStyle name="Mon閠aire_!!!GO" xfId="216"/>
    <cellStyle name="20% - 强调文字颜色 4 2" xfId="217"/>
    <cellStyle name="常规 3 3 5" xfId="218"/>
    <cellStyle name="20% - 强调文字颜色 4 2 2" xfId="219"/>
    <cellStyle name="常规 3 3 5 2" xfId="220"/>
    <cellStyle name="Accent6 - 60% 2 2" xfId="221"/>
    <cellStyle name="20% - 强调文字颜色 4 3" xfId="222"/>
    <cellStyle name="常规 3 3 6" xfId="223"/>
    <cellStyle name="20% - 强调文字颜色 5 2" xfId="224"/>
    <cellStyle name="20% - 强调文字颜色 5 2 2" xfId="225"/>
    <cellStyle name="20% - 强调文字颜色 5 3" xfId="226"/>
    <cellStyle name="20% - 强调文字颜色 6 2" xfId="227"/>
    <cellStyle name="Accent6 - 20% 3" xfId="228"/>
    <cellStyle name="20% - 强调文字颜色 6 2 2" xfId="229"/>
    <cellStyle name="20% - 强调文字颜色 6 3" xfId="230"/>
    <cellStyle name="解释性文本 3 2 2" xfId="231"/>
    <cellStyle name="40% - 强调文字颜色 1 2" xfId="232"/>
    <cellStyle name="40% - 强调文字颜色 1 2 2" xfId="233"/>
    <cellStyle name="常规 4 3 5" xfId="234"/>
    <cellStyle name="40% - 强调文字颜色 1 3" xfId="235"/>
    <cellStyle name="常规 9 2" xfId="236"/>
    <cellStyle name="Accent1" xfId="237"/>
    <cellStyle name="常规 2 3 2 4" xfId="238"/>
    <cellStyle name="40% - 强调文字颜色 2 2" xfId="239"/>
    <cellStyle name="常规 2 3 2 4 2" xfId="240"/>
    <cellStyle name="40% - 强调文字颜色 2 2 2" xfId="241"/>
    <cellStyle name="常规 2 3 2 5" xfId="242"/>
    <cellStyle name="40% - 强调文字颜色 2 3" xfId="243"/>
    <cellStyle name="常规 2 3 3 4" xfId="244"/>
    <cellStyle name="40% - 强调文字颜色 3 2" xfId="245"/>
    <cellStyle name="40% - 强调文字颜色 3 2 2" xfId="246"/>
    <cellStyle name="40% - 强调文字颜色 3 3" xfId="247"/>
    <cellStyle name="40% - 强调文字颜色 4 2 2" xfId="248"/>
    <cellStyle name="标题 4 4" xfId="249"/>
    <cellStyle name="千位分隔 5" xfId="250"/>
    <cellStyle name="40% - 强调文字颜色 4 3" xfId="251"/>
    <cellStyle name="Accent6 - 20% 2" xfId="252"/>
    <cellStyle name="常规_2007年云南省向人大报送政府收支预算表格式编制过程表 3 2" xfId="253"/>
    <cellStyle name="计算 3 3" xfId="254"/>
    <cellStyle name="40% - 强调文字颜色 5 2" xfId="255"/>
    <cellStyle name="好 2 3" xfId="256"/>
    <cellStyle name="40% - 强调文字颜色 5 2 2" xfId="257"/>
    <cellStyle name="60% - 强调文字颜色 4 3" xfId="258"/>
    <cellStyle name="计算 4 2 2" xfId="259"/>
    <cellStyle name="40% - 强调文字颜色 5 3" xfId="260"/>
    <cellStyle name="好 2 4" xfId="261"/>
    <cellStyle name="百分比 2 9" xfId="262"/>
    <cellStyle name="适中 2 2" xfId="263"/>
    <cellStyle name="标题 2 2 4" xfId="264"/>
    <cellStyle name="40% - 强调文字颜色 6 2" xfId="265"/>
    <cellStyle name="好 3 3" xfId="266"/>
    <cellStyle name="40% - 强调文字颜色 6 2 2" xfId="267"/>
    <cellStyle name="百分比 2 9 2" xfId="268"/>
    <cellStyle name="适中 2 2 2" xfId="269"/>
    <cellStyle name="Accent2 5" xfId="270"/>
    <cellStyle name="40% - 强调文字颜色 6 3" xfId="271"/>
    <cellStyle name="好 3 4" xfId="272"/>
    <cellStyle name="Accent6 2 2" xfId="273"/>
    <cellStyle name="输出 3 4" xfId="274"/>
    <cellStyle name="60% - 强调文字颜色 1 2" xfId="275"/>
    <cellStyle name="60% - 强调文字颜色 1 2 2" xfId="276"/>
    <cellStyle name="60% - 强调文字颜色 1 2 2 2" xfId="277"/>
    <cellStyle name="标题 3 2 4" xfId="278"/>
    <cellStyle name="好 7" xfId="279"/>
    <cellStyle name="商品名称 2 2" xfId="280"/>
    <cellStyle name="60% - 强调文字颜色 1 2 3" xfId="281"/>
    <cellStyle name="百分比 2 3 4 2" xfId="282"/>
    <cellStyle name="60% - 强调文字颜色 1 3" xfId="283"/>
    <cellStyle name="60% - 强调文字颜色 1 3 2" xfId="284"/>
    <cellStyle name="千位分隔 2 3" xfId="285"/>
    <cellStyle name="Accent6 3 2" xfId="286"/>
    <cellStyle name="常规 5" xfId="287"/>
    <cellStyle name="输出 4 4" xfId="288"/>
    <cellStyle name="60% - 强调文字颜色 2 2" xfId="289"/>
    <cellStyle name="60% - 强调文字颜色 2 2 3" xfId="290"/>
    <cellStyle name="常规 5 3" xfId="291"/>
    <cellStyle name="Accent6 - 60%" xfId="292"/>
    <cellStyle name="60% - 强调文字颜色 2 3 2" xfId="293"/>
    <cellStyle name="注释 2" xfId="294"/>
    <cellStyle name="常规 6 2" xfId="295"/>
    <cellStyle name="Accent6 4 2" xfId="296"/>
    <cellStyle name="60% - 强调文字颜色 3 2" xfId="297"/>
    <cellStyle name="60% - 强调文字颜色 3 2 2" xfId="298"/>
    <cellStyle name="60% - 强调文字颜色 3 2 3" xfId="299"/>
    <cellStyle name="60% - 强调文字颜色 3 3" xfId="300"/>
    <cellStyle name="Accent5 - 40% 2" xfId="301"/>
    <cellStyle name="60% - 强调文字颜色 3 3 2" xfId="302"/>
    <cellStyle name="汇总 7" xfId="303"/>
    <cellStyle name="Accent5 - 40% 2 2" xfId="304"/>
    <cellStyle name="Accent6 5 2" xfId="305"/>
    <cellStyle name="60% - 强调文字颜色 4 2" xfId="306"/>
    <cellStyle name="60% - 强调文字颜色 4 2 2" xfId="307"/>
    <cellStyle name="60% - 强调文字颜色 4 3 2" xfId="308"/>
    <cellStyle name="常规 15" xfId="309"/>
    <cellStyle name="常规 20" xfId="310"/>
    <cellStyle name="60% - 强调文字颜色 5 2" xfId="311"/>
    <cellStyle name="标题 1 4 2 2" xfId="312"/>
    <cellStyle name="常规 2 5 3" xfId="313"/>
    <cellStyle name="60% - 强调文字颜色 5 2 2" xfId="314"/>
    <cellStyle name="常规_exceltmp1" xfId="315"/>
    <cellStyle name="常规 2 5 4" xfId="316"/>
    <cellStyle name="60% - 强调文字颜色 5 2 3" xfId="317"/>
    <cellStyle name="常规 2 2 2 3 2" xfId="318"/>
    <cellStyle name="百分比 2 10" xfId="319"/>
    <cellStyle name="60% - 强调文字颜色 5 3" xfId="320"/>
    <cellStyle name="RowLevel_0" xfId="321"/>
    <cellStyle name="常规 2 6 3" xfId="322"/>
    <cellStyle name="60% - 强调文字颜色 5 3 2" xfId="323"/>
    <cellStyle name="60% - 强调文字颜色 6 2" xfId="324"/>
    <cellStyle name="60% - 强调文字颜色 6 2 2" xfId="325"/>
    <cellStyle name="Header2" xfId="326"/>
    <cellStyle name="强调文字颜色 5 2 3" xfId="327"/>
    <cellStyle name="60% - 强调文字颜色 6 2 2 2" xfId="328"/>
    <cellStyle name="Header2 2" xfId="329"/>
    <cellStyle name="60% - 强调文字颜色 6 2 3" xfId="330"/>
    <cellStyle name="60% - 强调文字颜色 6 3" xfId="331"/>
    <cellStyle name="6mal" xfId="332"/>
    <cellStyle name="Accent1 - 20%" xfId="333"/>
    <cellStyle name="强调文字颜色 2 2 2" xfId="334"/>
    <cellStyle name="Accent4 9" xfId="335"/>
    <cellStyle name="Accent1 - 20% 2 2" xfId="336"/>
    <cellStyle name="Accent5 - 20%" xfId="337"/>
    <cellStyle name="常规 2 3 3 3" xfId="338"/>
    <cellStyle name="Accent1 - 20% 3" xfId="339"/>
    <cellStyle name="Accent1 - 40%" xfId="340"/>
    <cellStyle name="Accent6 9" xfId="341"/>
    <cellStyle name="标题 6 2 2" xfId="342"/>
    <cellStyle name="Accent1 - 40% 2" xfId="343"/>
    <cellStyle name="Accent1 - 40% 2 2" xfId="344"/>
    <cellStyle name="Accent1 - 40% 3" xfId="345"/>
    <cellStyle name="PSHeading 3 2" xfId="346"/>
    <cellStyle name="Accent1 - 60%" xfId="347"/>
    <cellStyle name="Accent1 - 60% 2" xfId="348"/>
    <cellStyle name="标题 1 5" xfId="349"/>
    <cellStyle name="Accent1 - 60% 3" xfId="350"/>
    <cellStyle name="标题 1 6" xfId="351"/>
    <cellStyle name="常规 17 2" xfId="352"/>
    <cellStyle name="注释 4 2 2" xfId="353"/>
    <cellStyle name="Date 3" xfId="354"/>
    <cellStyle name="Accent1 2" xfId="355"/>
    <cellStyle name="Currency [0]_!!!GO" xfId="356"/>
    <cellStyle name="Accent1 2 2" xfId="357"/>
    <cellStyle name="Accent1 3" xfId="358"/>
    <cellStyle name="Accent1 3 2" xfId="359"/>
    <cellStyle name="Accent1 5 2" xfId="360"/>
    <cellStyle name="常规 2" xfId="361"/>
    <cellStyle name="Accent1 6" xfId="362"/>
    <cellStyle name="常规 2 2 3 2" xfId="363"/>
    <cellStyle name="部门 3 2" xfId="364"/>
    <cellStyle name="sstot" xfId="365"/>
    <cellStyle name="Accent1 7" xfId="366"/>
    <cellStyle name="常规 2 2 3 3" xfId="367"/>
    <cellStyle name="Accent1 8" xfId="368"/>
    <cellStyle name="差_1110洱源 2" xfId="369"/>
    <cellStyle name="常规 2 2 3 4" xfId="370"/>
    <cellStyle name="Accent1 9" xfId="371"/>
    <cellStyle name="差_1110洱源 3" xfId="372"/>
    <cellStyle name="Accent2" xfId="373"/>
    <cellStyle name="Header1 2" xfId="374"/>
    <cellStyle name="强调文字颜色 5 2 2 2" xfId="375"/>
    <cellStyle name="常规 9 3" xfId="376"/>
    <cellStyle name="Accent2 - 40% 2 2" xfId="377"/>
    <cellStyle name="输入 2 4" xfId="378"/>
    <cellStyle name="Accent2 - 60% 2" xfId="379"/>
    <cellStyle name="日期 2" xfId="380"/>
    <cellStyle name="Accent5 - 40% 3" xfId="381"/>
    <cellStyle name="Accent2 - 60% 2 2" xfId="382"/>
    <cellStyle name="日期 2 2" xfId="383"/>
    <cellStyle name="Accent2 - 60% 3" xfId="384"/>
    <cellStyle name="日期 3" xfId="385"/>
    <cellStyle name="Accent2 2" xfId="386"/>
    <cellStyle name="t" xfId="387"/>
    <cellStyle name="强调文字颜色 4 3" xfId="388"/>
    <cellStyle name="Accent2 2 2" xfId="389"/>
    <cellStyle name="Accent2 3" xfId="390"/>
    <cellStyle name="Accent2 3 2" xfId="391"/>
    <cellStyle name="Accent2 4" xfId="392"/>
    <cellStyle name="Accent2 4 2" xfId="393"/>
    <cellStyle name="百分比 2 9 2 2" xfId="394"/>
    <cellStyle name="Accent2 5 2" xfId="395"/>
    <cellStyle name="百分比 2 9 3" xfId="396"/>
    <cellStyle name="常规 2 2 11" xfId="397"/>
    <cellStyle name="Accent2 6" xfId="398"/>
    <cellStyle name="常规 2 2 4 2" xfId="399"/>
    <cellStyle name="Date" xfId="400"/>
    <cellStyle name="Accent2 7" xfId="401"/>
    <cellStyle name="Accent2 8" xfId="402"/>
    <cellStyle name="Accent2 9" xfId="403"/>
    <cellStyle name="Accent3" xfId="404"/>
    <cellStyle name="Accent5 2" xfId="405"/>
    <cellStyle name="Accent3 - 20%" xfId="406"/>
    <cellStyle name="Milliers_!!!GO" xfId="407"/>
    <cellStyle name="Accent5 2 2" xfId="408"/>
    <cellStyle name="Accent3 - 20% 2" xfId="409"/>
    <cellStyle name="标题 1 3" xfId="410"/>
    <cellStyle name="百分比 4 3" xfId="411"/>
    <cellStyle name="常规 2 2 7" xfId="412"/>
    <cellStyle name="Accent3 - 20% 2 2" xfId="413"/>
    <cellStyle name="标题 1 3 2" xfId="414"/>
    <cellStyle name="差_0605石屏 3" xfId="415"/>
    <cellStyle name="Accent5 6" xfId="416"/>
    <cellStyle name="汇总 3" xfId="417"/>
    <cellStyle name="Accent3 - 20% 3" xfId="418"/>
    <cellStyle name="标题 1 4" xfId="419"/>
    <cellStyle name="Accent3 - 40%" xfId="420"/>
    <cellStyle name="Accent4 3 2" xfId="421"/>
    <cellStyle name="Mon閠aire [0]_!!!GO" xfId="422"/>
    <cellStyle name="好_0502通海县" xfId="423"/>
    <cellStyle name="Accent3 - 40% 2" xfId="424"/>
    <cellStyle name="Accent3 - 40% 2 2" xfId="425"/>
    <cellStyle name="百分比 2 6 2" xfId="426"/>
    <cellStyle name="常规 15 2 2" xfId="427"/>
    <cellStyle name="Accent3 - 40% 3" xfId="428"/>
    <cellStyle name="捠壿 [0.00]_Region Orders (2)" xfId="429"/>
    <cellStyle name="Accent4 - 60%" xfId="430"/>
    <cellStyle name="Accent3 - 60%" xfId="431"/>
    <cellStyle name="Accent4 5 2" xfId="432"/>
    <cellStyle name="Accent3 - 60% 2" xfId="433"/>
    <cellStyle name="好_M01-1 3" xfId="434"/>
    <cellStyle name="Accent3 - 60% 2 2" xfId="435"/>
    <cellStyle name="编号" xfId="436"/>
    <cellStyle name="Accent3 - 60% 3" xfId="437"/>
    <cellStyle name="常规 17 2 2" xfId="438"/>
    <cellStyle name="Accent3 2" xfId="439"/>
    <cellStyle name="Accent3 2 2" xfId="440"/>
    <cellStyle name="comma zerodec" xfId="441"/>
    <cellStyle name="Accent3 3" xfId="442"/>
    <cellStyle name="Accent3 3 2" xfId="443"/>
    <cellStyle name="Accent3 4" xfId="444"/>
    <cellStyle name="解释性文本 2" xfId="445"/>
    <cellStyle name="Accent3 5" xfId="446"/>
    <cellStyle name="解释性文本 3" xfId="447"/>
    <cellStyle name="Accent3 5 2" xfId="448"/>
    <cellStyle name="解释性文本 3 2" xfId="449"/>
    <cellStyle name="Moneda_96 Risk" xfId="450"/>
    <cellStyle name="Accent3 6" xfId="451"/>
    <cellStyle name="常规 2 2 5 2" xfId="452"/>
    <cellStyle name="解释性文本 4" xfId="453"/>
    <cellStyle name="差 2" xfId="454"/>
    <cellStyle name="解释性文本 5" xfId="455"/>
    <cellStyle name="Accent3 7" xfId="456"/>
    <cellStyle name="差 3" xfId="457"/>
    <cellStyle name="解释性文本 6" xfId="458"/>
    <cellStyle name="Accent3 8" xfId="459"/>
    <cellStyle name="差 4" xfId="460"/>
    <cellStyle name="解释性文本 7" xfId="461"/>
    <cellStyle name="Accent3 9" xfId="462"/>
    <cellStyle name="常规 2 7 3 2" xfId="463"/>
    <cellStyle name="百分比 2" xfId="464"/>
    <cellStyle name="Accent4" xfId="465"/>
    <cellStyle name="差 4 2 2" xfId="466"/>
    <cellStyle name="Accent4 - 20%" xfId="467"/>
    <cellStyle name="百分比 2 2 2" xfId="468"/>
    <cellStyle name="Accent4 - 20% 2" xfId="469"/>
    <cellStyle name="常规 2 4 2 4" xfId="470"/>
    <cellStyle name="百分比 2 2 2 2" xfId="471"/>
    <cellStyle name="Accent4 - 20% 2 2" xfId="472"/>
    <cellStyle name="百分比 2 2 2 2 2" xfId="473"/>
    <cellStyle name="Accent4 - 20% 3" xfId="474"/>
    <cellStyle name="百分比 2 2 2 3" xfId="475"/>
    <cellStyle name="强调 2 2" xfId="476"/>
    <cellStyle name="Accent4 - 40%" xfId="477"/>
    <cellStyle name="输入 4" xfId="478"/>
    <cellStyle name="百分比 2 4 2" xfId="479"/>
    <cellStyle name="Accent4 - 40% 2" xfId="480"/>
    <cellStyle name="输入 4 2" xfId="481"/>
    <cellStyle name="常规 3 3" xfId="482"/>
    <cellStyle name="百分比 2 4 2 2" xfId="483"/>
    <cellStyle name="Accent6 - 40%" xfId="484"/>
    <cellStyle name="Accent4 - 40% 2 2" xfId="485"/>
    <cellStyle name="输入 4 2 2" xfId="486"/>
    <cellStyle name="常规 3 3 2" xfId="487"/>
    <cellStyle name="Accent6 - 40% 2" xfId="488"/>
    <cellStyle name="商品名称 4" xfId="489"/>
    <cellStyle name="Accent4 - 40% 3" xfId="490"/>
    <cellStyle name="输入 4 3" xfId="491"/>
    <cellStyle name="常规 3 4" xfId="492"/>
    <cellStyle name="Accent4 - 60% 2" xfId="493"/>
    <cellStyle name="Accent4 - 60% 2 2" xfId="494"/>
    <cellStyle name="标题 7 4" xfId="495"/>
    <cellStyle name="PSSpacer" xfId="496"/>
    <cellStyle name="Accent4 - 60% 3" xfId="497"/>
    <cellStyle name="Accent6" xfId="498"/>
    <cellStyle name="Accent4 2" xfId="499"/>
    <cellStyle name="Accent4 3" xfId="500"/>
    <cellStyle name="New Times Roman" xfId="501"/>
    <cellStyle name="Accent4 4" xfId="502"/>
    <cellStyle name="PSHeading 5" xfId="503"/>
    <cellStyle name="Accent4 4 2" xfId="504"/>
    <cellStyle name="借出原因" xfId="505"/>
    <cellStyle name="标题 1 2 2" xfId="506"/>
    <cellStyle name="百分比 4 2 2" xfId="507"/>
    <cellStyle name="Accent4 6" xfId="508"/>
    <cellStyle name="常规 2 2 6 2" xfId="509"/>
    <cellStyle name="标题 1 2 3" xfId="510"/>
    <cellStyle name="Accent4 7" xfId="511"/>
    <cellStyle name="Accent4 8" xfId="512"/>
    <cellStyle name="标题 1 2 4" xfId="513"/>
    <cellStyle name="Accent5" xfId="514"/>
    <cellStyle name="常规 2 3 3 3 2" xfId="515"/>
    <cellStyle name="Accent5 - 20% 2" xfId="516"/>
    <cellStyle name="Accent5 - 20% 2 2" xfId="517"/>
    <cellStyle name="Input [yellow] 2 2 2" xfId="518"/>
    <cellStyle name="Accent5 - 20% 3" xfId="519"/>
    <cellStyle name="Accent5 - 40%" xfId="520"/>
    <cellStyle name="好 4 2" xfId="521"/>
    <cellStyle name="常规 12" xfId="522"/>
    <cellStyle name="标题 2 3 3" xfId="523"/>
    <cellStyle name="Accent5 - 60%" xfId="524"/>
    <cellStyle name="好 4 2 2" xfId="525"/>
    <cellStyle name="常规 12 2" xfId="526"/>
    <cellStyle name="Accent5 - 60% 2" xfId="527"/>
    <cellStyle name="Category" xfId="528"/>
    <cellStyle name="Accent5 3" xfId="529"/>
    <cellStyle name="Category 2" xfId="530"/>
    <cellStyle name="标题 2 3" xfId="531"/>
    <cellStyle name="Accent5 3 2" xfId="532"/>
    <cellStyle name="Comma [0]_!!!GO" xfId="533"/>
    <cellStyle name="标题 3 3" xfId="534"/>
    <cellStyle name="Accent5 4 2" xfId="535"/>
    <cellStyle name="汇总 2" xfId="536"/>
    <cellStyle name="Accent5 5" xfId="537"/>
    <cellStyle name="差_0605石屏 2" xfId="538"/>
    <cellStyle name="汇总 2 2" xfId="539"/>
    <cellStyle name="Accent5 5 2" xfId="540"/>
    <cellStyle name="差_0605石屏 2 2" xfId="541"/>
    <cellStyle name="汇总 4" xfId="542"/>
    <cellStyle name="Accent5 7" xfId="543"/>
    <cellStyle name="标题 1 3 3" xfId="544"/>
    <cellStyle name="百分比 2 3 2 2 2" xfId="545"/>
    <cellStyle name="汇总 5" xfId="546"/>
    <cellStyle name="Accent5 8" xfId="547"/>
    <cellStyle name="标题 1 3 4" xfId="548"/>
    <cellStyle name="Accent6 - 20%" xfId="549"/>
    <cellStyle name="Accent6 - 40% 2 2" xfId="550"/>
    <cellStyle name="标题 3 4 4" xfId="551"/>
    <cellStyle name="常规 3 3 3" xfId="552"/>
    <cellStyle name="常规_2007年云南省向人大报送政府收支预算表格式编制过程表" xfId="553"/>
    <cellStyle name="ColLevel_0" xfId="554"/>
    <cellStyle name="Accent6 - 40% 3" xfId="555"/>
    <cellStyle name="Accent6 - 60% 2" xfId="556"/>
    <cellStyle name="Accent6 - 60% 3" xfId="557"/>
    <cellStyle name="Accent6 8" xfId="558"/>
    <cellStyle name="标题 1 4 4" xfId="559"/>
    <cellStyle name="Comma_!!!GO" xfId="560"/>
    <cellStyle name="百分比 2 4 3" xfId="561"/>
    <cellStyle name="分级显示列_1_Book1" xfId="562"/>
    <cellStyle name="标题 3 3 2" xfId="563"/>
    <cellStyle name="Currency_!!!GO" xfId="564"/>
    <cellStyle name="好 4 3" xfId="565"/>
    <cellStyle name="常规 13" xfId="566"/>
    <cellStyle name="标题 2 3 4" xfId="567"/>
    <cellStyle name="Currency1" xfId="568"/>
    <cellStyle name="常规 2 2 11 2" xfId="569"/>
    <cellStyle name="Date 2" xfId="570"/>
    <cellStyle name="Date 2 2" xfId="571"/>
    <cellStyle name="差_0502通海县 3" xfId="572"/>
    <cellStyle name="Dollar (zero dec)" xfId="573"/>
    <cellStyle name="常规 2 3 6" xfId="574"/>
    <cellStyle name="百分比 5 2" xfId="575"/>
    <cellStyle name="标题 2 2" xfId="576"/>
    <cellStyle name="常规 5 2 2 2" xfId="577"/>
    <cellStyle name="Grey" xfId="578"/>
    <cellStyle name="强调文字颜色 5 2 2" xfId="579"/>
    <cellStyle name="Header1" xfId="580"/>
    <cellStyle name="Header2 2 2" xfId="581"/>
    <cellStyle name="Header2 3" xfId="582"/>
    <cellStyle name="千位分隔 2 4" xfId="583"/>
    <cellStyle name="Input [yellow]" xfId="584"/>
    <cellStyle name="千位分隔 2 4 2" xfId="585"/>
    <cellStyle name="Input [yellow] 2" xfId="586"/>
    <cellStyle name="Input [yellow] 2 2" xfId="587"/>
    <cellStyle name="Input [yellow] 2 3" xfId="588"/>
    <cellStyle name="常规 4 3 4 2" xfId="589"/>
    <cellStyle name="Input [yellow] 3" xfId="590"/>
    <cellStyle name="Input [yellow] 3 2" xfId="591"/>
    <cellStyle name="强调文字颜色 3 3" xfId="592"/>
    <cellStyle name="常规 2 10" xfId="593"/>
    <cellStyle name="Input Cells" xfId="594"/>
    <cellStyle name="Linked Cells" xfId="595"/>
    <cellStyle name="标题 6 3" xfId="596"/>
    <cellStyle name="Millares [0]_96 Risk" xfId="597"/>
    <cellStyle name="部门 2 2" xfId="598"/>
    <cellStyle name="常规 10 41 2" xfId="599"/>
    <cellStyle name="常规 2 2 2 2" xfId="600"/>
    <cellStyle name="Millares_96 Risk" xfId="601"/>
    <cellStyle name="千位分隔 2 3 2" xfId="602"/>
    <cellStyle name="Milliers [0]_!!!GO" xfId="603"/>
    <cellStyle name="Moneda [0]_96 Risk" xfId="604"/>
    <cellStyle name="数量 3" xfId="605"/>
    <cellStyle name="标题 1 2 2 2" xfId="606"/>
    <cellStyle name="Month" xfId="607"/>
    <cellStyle name="数量 3 2" xfId="608"/>
    <cellStyle name="Month 2" xfId="609"/>
    <cellStyle name="百分比 10" xfId="610"/>
    <cellStyle name="PSHeading 2" xfId="611"/>
    <cellStyle name="no dec" xfId="612"/>
    <cellStyle name="PSHeading 2 2" xfId="613"/>
    <cellStyle name="no dec 2" xfId="614"/>
    <cellStyle name="常规 450" xfId="615"/>
    <cellStyle name="PSHeading 2 2 2" xfId="616"/>
    <cellStyle name="no dec 2 2" xfId="617"/>
    <cellStyle name="PSHeading 2 3" xfId="618"/>
    <cellStyle name="no dec 3" xfId="619"/>
    <cellStyle name="百分比 3 3 2" xfId="620"/>
    <cellStyle name="Normal - Style1" xfId="621"/>
    <cellStyle name="Normal_!!!GO" xfId="622"/>
    <cellStyle name="百分比 2 5 2" xfId="623"/>
    <cellStyle name="输入 3 3" xfId="624"/>
    <cellStyle name="常规 2 9 3" xfId="625"/>
    <cellStyle name="PSInt" xfId="626"/>
    <cellStyle name="常规 2 4" xfId="627"/>
    <cellStyle name="per.style" xfId="628"/>
    <cellStyle name="常规 2 3 4" xfId="629"/>
    <cellStyle name="t_HVAC Equipment (3)" xfId="630"/>
    <cellStyle name="常规 94" xfId="631"/>
    <cellStyle name="Percent [2] 2" xfId="632"/>
    <cellStyle name="Percent_!!!GO" xfId="633"/>
    <cellStyle name="标题 5" xfId="634"/>
    <cellStyle name="解释性文本 2 3" xfId="635"/>
    <cellStyle name="百分比 8" xfId="636"/>
    <cellStyle name="常规 2 3 2 3 2" xfId="637"/>
    <cellStyle name="Pourcentage_pldt" xfId="638"/>
    <cellStyle name="强调文字颜色 4 2" xfId="639"/>
    <cellStyle name="PSChar 2" xfId="640"/>
    <cellStyle name="PSHeading 3 3" xfId="641"/>
    <cellStyle name="编号 2 2" xfId="642"/>
    <cellStyle name="PSDate" xfId="643"/>
    <cellStyle name="编号 2 2 2" xfId="644"/>
    <cellStyle name="PSDate 2" xfId="645"/>
    <cellStyle name="标题 4 4 2 2" xfId="646"/>
    <cellStyle name="PSDec" xfId="647"/>
    <cellStyle name="常规 10" xfId="648"/>
    <cellStyle name="PSDec 2" xfId="649"/>
    <cellStyle name="编号 4" xfId="650"/>
    <cellStyle name="常规 16 2" xfId="651"/>
    <cellStyle name="PSHeading" xfId="652"/>
    <cellStyle name="常规 451" xfId="653"/>
    <cellStyle name="PSHeading 2 2 3" xfId="654"/>
    <cellStyle name="PSHeading 2 4" xfId="655"/>
    <cellStyle name="PSHeading 3" xfId="656"/>
    <cellStyle name="常规 2 9 3 2" xfId="657"/>
    <cellStyle name="PSInt 2" xfId="658"/>
    <cellStyle name="常规 2 4 2" xfId="659"/>
    <cellStyle name="输入 3" xfId="660"/>
    <cellStyle name="常规 2 9" xfId="661"/>
    <cellStyle name="PSSpacer 2" xfId="662"/>
    <cellStyle name="sstot 2" xfId="663"/>
    <cellStyle name="Standard_AREAS" xfId="664"/>
    <cellStyle name="强调文字颜色 4 3 2" xfId="665"/>
    <cellStyle name="t 2" xfId="666"/>
    <cellStyle name="常规 2 3 4 2" xfId="667"/>
    <cellStyle name="t_HVAC Equipment (3) 2" xfId="668"/>
    <cellStyle name="百分比 2 11" xfId="669"/>
    <cellStyle name="千位分隔 2 2" xfId="670"/>
    <cellStyle name="百分比 2 3 5" xfId="671"/>
    <cellStyle name="百分比 2 11 2" xfId="672"/>
    <cellStyle name="千位分隔 3" xfId="673"/>
    <cellStyle name="标题 4 2" xfId="674"/>
    <cellStyle name="解释性文本 2 2 2" xfId="675"/>
    <cellStyle name="百分比 7 2" xfId="676"/>
    <cellStyle name="百分比 2 12" xfId="677"/>
    <cellStyle name="标题 10" xfId="678"/>
    <cellStyle name="差 4 2" xfId="679"/>
    <cellStyle name="百分比 2 2" xfId="680"/>
    <cellStyle name="百分比 2 2 3" xfId="681"/>
    <cellStyle name="百分比 2 2 3 2" xfId="682"/>
    <cellStyle name="百分比 2 3" xfId="683"/>
    <cellStyle name="常规_Sheet3" xfId="684"/>
    <cellStyle name="百分比 2 3 2" xfId="685"/>
    <cellStyle name="常规 2 14" xfId="686"/>
    <cellStyle name="百分比 2 3 2 2" xfId="687"/>
    <cellStyle name="常规 2 14 2" xfId="688"/>
    <cellStyle name="百分比 2 3 2 3" xfId="689"/>
    <cellStyle name="百分比 2 3 3" xfId="690"/>
    <cellStyle name="常规 2 15" xfId="691"/>
    <cellStyle name="百分比 2 3 3 2" xfId="692"/>
    <cellStyle name="百分比 2 4" xfId="693"/>
    <cellStyle name="百分比 2 4 3 2" xfId="694"/>
    <cellStyle name="百分比 2 4 4" xfId="695"/>
    <cellStyle name="百分比 2 5" xfId="696"/>
    <cellStyle name="常规 15 2" xfId="697"/>
    <cellStyle name="百分比 2 6" xfId="698"/>
    <cellStyle name="标题 2 2 2" xfId="699"/>
    <cellStyle name="常规 15 3" xfId="700"/>
    <cellStyle name="百分比 2 7" xfId="701"/>
    <cellStyle name="标题 2 2 3" xfId="702"/>
    <cellStyle name="百分比 2 8" xfId="703"/>
    <cellStyle name="百分比 3" xfId="704"/>
    <cellStyle name="百分比 3 2" xfId="705"/>
    <cellStyle name="百分比 3 2 2" xfId="706"/>
    <cellStyle name="百分比 3 3" xfId="707"/>
    <cellStyle name="编号 2" xfId="708"/>
    <cellStyle name="百分比 3 4" xfId="709"/>
    <cellStyle name="常规 2 2 6" xfId="710"/>
    <cellStyle name="百分比 4 2" xfId="711"/>
    <cellStyle name="标题 1 2" xfId="712"/>
    <cellStyle name="百分比 6 2" xfId="713"/>
    <cellStyle name="标题 3 2" xfId="714"/>
    <cellStyle name="标题 5 2" xfId="715"/>
    <cellStyle name="百分比 8 2" xfId="716"/>
    <cellStyle name="标题 6" xfId="717"/>
    <cellStyle name="解释性文本 2 4" xfId="718"/>
    <cellStyle name="百分比 9" xfId="719"/>
    <cellStyle name="标题 6 2" xfId="720"/>
    <cellStyle name="百分比 9 2" xfId="721"/>
    <cellStyle name="标题1 4" xfId="722"/>
    <cellStyle name="捠壿_Region Orders (2)" xfId="723"/>
    <cellStyle name="编号 2 3" xfId="724"/>
    <cellStyle name="编号 3" xfId="725"/>
    <cellStyle name="标题 1 3 2 2" xfId="726"/>
    <cellStyle name="标题 1 5 3" xfId="727"/>
    <cellStyle name="标题 2 4 2" xfId="728"/>
    <cellStyle name="常规 17 3" xfId="729"/>
    <cellStyle name="标题 1 7" xfId="730"/>
    <cellStyle name="常规 11" xfId="731"/>
    <cellStyle name="标题 2 3 2" xfId="732"/>
    <cellStyle name="常规 11 2" xfId="733"/>
    <cellStyle name="标题 2 3 2 2" xfId="734"/>
    <cellStyle name="标题 2 4" xfId="735"/>
    <cellStyle name="标题 2 4 2 2" xfId="736"/>
    <cellStyle name="标题 2 4 3" xfId="737"/>
    <cellStyle name="好 5 2" xfId="738"/>
    <cellStyle name="标题 3 2 2 2" xfId="739"/>
    <cellStyle name="标题 2 4 4" xfId="740"/>
    <cellStyle name="标题 2 5" xfId="741"/>
    <cellStyle name="常规 18 3" xfId="742"/>
    <cellStyle name="标题 2 7" xfId="743"/>
    <cellStyle name="标题 2 5 2" xfId="744"/>
    <cellStyle name="标题 2 5 3" xfId="745"/>
    <cellStyle name="常规 5 42" xfId="746"/>
    <cellStyle name="常规 18 2" xfId="747"/>
    <cellStyle name="标题 2 6" xfId="748"/>
    <cellStyle name="好 5" xfId="749"/>
    <cellStyle name="标题 3 2 2" xfId="750"/>
    <cellStyle name="好 6" xfId="751"/>
    <cellStyle name="标题 3 2 3" xfId="752"/>
    <cellStyle name="标题 3 4 3" xfId="753"/>
    <cellStyle name="标题 3 3 2 2" xfId="754"/>
    <cellStyle name="标题 3 3 3" xfId="755"/>
    <cellStyle name="商品名称 3 2" xfId="756"/>
    <cellStyle name="标题 3 3 4" xfId="757"/>
    <cellStyle name="标题 3 4" xfId="758"/>
    <cellStyle name="标题 3 4 2" xfId="759"/>
    <cellStyle name="标题 4 4 3" xfId="760"/>
    <cellStyle name="标题 3 4 2 2" xfId="761"/>
    <cellStyle name="标题 3 5" xfId="762"/>
    <cellStyle name="标题 3 5 2" xfId="763"/>
    <cellStyle name="常规 9" xfId="764"/>
    <cellStyle name="标题 3 5 3" xfId="765"/>
    <cellStyle name="常规 19 2" xfId="766"/>
    <cellStyle name="标题 3 6" xfId="767"/>
    <cellStyle name="常规 19 3" xfId="768"/>
    <cellStyle name="数量 2 2 2" xfId="769"/>
    <cellStyle name="标题 3 7" xfId="770"/>
    <cellStyle name="千位分隔 3 2" xfId="771"/>
    <cellStyle name="标题 4 2 2" xfId="772"/>
    <cellStyle name="千位分隔 3 2 2" xfId="773"/>
    <cellStyle name="标题 4 2 2 2" xfId="774"/>
    <cellStyle name="千位分隔 3 3" xfId="775"/>
    <cellStyle name="标题 4 2 3" xfId="776"/>
    <cellStyle name="标题 4 2 4" xfId="777"/>
    <cellStyle name="千位分隔 4" xfId="778"/>
    <cellStyle name="标题 4 3" xfId="779"/>
    <cellStyle name="千位分隔 4 2" xfId="780"/>
    <cellStyle name="标题 4 3 2" xfId="781"/>
    <cellStyle name="标题 4 3 2 2" xfId="782"/>
    <cellStyle name="标题 4 3 3" xfId="783"/>
    <cellStyle name="标题 4 3 4" xfId="784"/>
    <cellStyle name="千位分隔 5 2" xfId="785"/>
    <cellStyle name="标题 4 4 2" xfId="786"/>
    <cellStyle name="标题 4 4 4" xfId="787"/>
    <cellStyle name="千位分隔 6" xfId="788"/>
    <cellStyle name="标题 4 5" xfId="789"/>
    <cellStyle name="差_1110洱源" xfId="790"/>
    <cellStyle name="常规 25 2" xfId="791"/>
    <cellStyle name="千位分隔 7" xfId="792"/>
    <cellStyle name="标题 4 6" xfId="793"/>
    <cellStyle name="千位分隔 8" xfId="794"/>
    <cellStyle name="标题 4 7" xfId="795"/>
    <cellStyle name="标题 5 2 2" xfId="796"/>
    <cellStyle name="标题 5 3" xfId="797"/>
    <cellStyle name="标题 6 4" xfId="798"/>
    <cellStyle name="标题 7" xfId="799"/>
    <cellStyle name="标题 7 2" xfId="800"/>
    <cellStyle name="标题 7 2 2" xfId="801"/>
    <cellStyle name="标题 7 3" xfId="802"/>
    <cellStyle name="标题 8" xfId="803"/>
    <cellStyle name="常规 2 7" xfId="804"/>
    <cellStyle name="标题 8 2" xfId="805"/>
    <cellStyle name="输入 2" xfId="806"/>
    <cellStyle name="常规 2 8" xfId="807"/>
    <cellStyle name="标题 8 3" xfId="808"/>
    <cellStyle name="标题 9" xfId="809"/>
    <cellStyle name="常规 2 2 2 2 2 2" xfId="810"/>
    <cellStyle name="标题1" xfId="811"/>
    <cellStyle name="标题1 2" xfId="812"/>
    <cellStyle name="好_0605石屏 3" xfId="813"/>
    <cellStyle name="标题1 2 2" xfId="814"/>
    <cellStyle name="标题1 2 2 2" xfId="815"/>
    <cellStyle name="差 5 2" xfId="816"/>
    <cellStyle name="标题1 2 3" xfId="817"/>
    <cellStyle name="标题1 3" xfId="818"/>
    <cellStyle name="标题1 3 2" xfId="819"/>
    <cellStyle name="表标题" xfId="820"/>
    <cellStyle name="表标题 2" xfId="821"/>
    <cellStyle name="常规 2 2" xfId="822"/>
    <cellStyle name="部门" xfId="823"/>
    <cellStyle name="常规 2 2 2" xfId="824"/>
    <cellStyle name="部门 2" xfId="825"/>
    <cellStyle name="常规 10 41" xfId="826"/>
    <cellStyle name="常规 2 2 2 2 2" xfId="827"/>
    <cellStyle name="部门 2 2 2" xfId="828"/>
    <cellStyle name="常规 2 2 2 3" xfId="829"/>
    <cellStyle name="部门 2 3" xfId="830"/>
    <cellStyle name="常规 2 2 3" xfId="831"/>
    <cellStyle name="部门 3" xfId="832"/>
    <cellStyle name="解释性文本 5 2" xfId="833"/>
    <cellStyle name="差 2 2" xfId="834"/>
    <cellStyle name="差 2 2 2" xfId="835"/>
    <cellStyle name="解释性文本 5 3" xfId="836"/>
    <cellStyle name="差 2 3" xfId="837"/>
    <cellStyle name="差 2 4" xfId="838"/>
    <cellStyle name="差 3 2" xfId="839"/>
    <cellStyle name="差_0605石屏县" xfId="840"/>
    <cellStyle name="警告文本 6" xfId="841"/>
    <cellStyle name="差 3 2 2" xfId="842"/>
    <cellStyle name="差 3 3" xfId="843"/>
    <cellStyle name="差 3 4" xfId="844"/>
    <cellStyle name="差 4 3" xfId="845"/>
    <cellStyle name="差 4 4" xfId="846"/>
    <cellStyle name="差 5" xfId="847"/>
    <cellStyle name="差 5 3" xfId="848"/>
    <cellStyle name="差_0502通海县 2 2" xfId="849"/>
    <cellStyle name="差 6" xfId="850"/>
    <cellStyle name="常规 5 2 3" xfId="851"/>
    <cellStyle name="差 8" xfId="852"/>
    <cellStyle name="差_0502通海县" xfId="853"/>
    <cellStyle name="差_0502通海县 2" xfId="854"/>
    <cellStyle name="差_0605石屏县 2" xfId="855"/>
    <cellStyle name="差_0605石屏县 2 2" xfId="856"/>
    <cellStyle name="差_0605石屏县 3" xfId="857"/>
    <cellStyle name="差_1110洱源 2 2" xfId="858"/>
    <cellStyle name="差_11大理" xfId="859"/>
    <cellStyle name="差_11大理 2" xfId="860"/>
    <cellStyle name="差_11大理 3" xfId="861"/>
    <cellStyle name="常规 2 2 3 2 2" xfId="862"/>
    <cellStyle name="差_2007年地州资金往来对账表" xfId="863"/>
    <cellStyle name="差_2007年地州资金往来对账表 2" xfId="864"/>
    <cellStyle name="差_2007年地州资金往来对账表 2 2" xfId="865"/>
    <cellStyle name="差_2007年地州资金往来对账表 3" xfId="866"/>
    <cellStyle name="常规 28" xfId="867"/>
    <cellStyle name="差_2008年地州对账表(国库资金）" xfId="868"/>
    <cellStyle name="差_2008年地州对账表(国库资金） 2" xfId="869"/>
    <cellStyle name="适中 3" xfId="870"/>
    <cellStyle name="差_2008年地州对账表(国库资金） 2 2" xfId="871"/>
    <cellStyle name="差_Book1" xfId="872"/>
    <cellStyle name="差_M01-1" xfId="873"/>
    <cellStyle name="输入 3 2" xfId="874"/>
    <cellStyle name="常规 2 9 2" xfId="875"/>
    <cellStyle name="常规 2 3" xfId="876"/>
    <cellStyle name="昗弨_Pacific Region P&amp;L" xfId="877"/>
    <cellStyle name="差_M01-1 2" xfId="878"/>
    <cellStyle name="输入 3 2 2" xfId="879"/>
    <cellStyle name="常规 2 9 2 2" xfId="880"/>
    <cellStyle name="常规 2 3 2" xfId="881"/>
    <cellStyle name="常规 2 3 2 2" xfId="882"/>
    <cellStyle name="差_M01-1 2 2" xfId="883"/>
    <cellStyle name="常规 2 3 3" xfId="884"/>
    <cellStyle name="差_M01-1 3" xfId="885"/>
    <cellStyle name="常规 10 2" xfId="886"/>
    <cellStyle name="常规 10 2 2" xfId="887"/>
    <cellStyle name="常规 3 3 2 3" xfId="888"/>
    <cellStyle name="常规 10 2 2 2" xfId="889"/>
    <cellStyle name="汇总 6 2" xfId="890"/>
    <cellStyle name="常规 10 2 3" xfId="891"/>
    <cellStyle name="常规 10 2_报预算局：2016年云南省及省本级1-7月社保基金预算执行情况表（0823）" xfId="892"/>
    <cellStyle name="常规 10 3" xfId="893"/>
    <cellStyle name="常规 11 2 2" xfId="894"/>
    <cellStyle name="常规 11 3" xfId="895"/>
    <cellStyle name="常规 11 3 2" xfId="896"/>
    <cellStyle name="常规 430" xfId="897"/>
    <cellStyle name="常规 13 2" xfId="898"/>
    <cellStyle name="好 4 4" xfId="899"/>
    <cellStyle name="常规 14" xfId="900"/>
    <cellStyle name="常规 14 2" xfId="901"/>
    <cellStyle name="检查单元格 2 2 2" xfId="902"/>
    <cellStyle name="常规 21" xfId="903"/>
    <cellStyle name="常规 16" xfId="904"/>
    <cellStyle name="分级显示行_1_Book1" xfId="905"/>
    <cellStyle name="常规 6 4 2" xfId="906"/>
    <cellStyle name="常规 4 2 2 2 2" xfId="907"/>
    <cellStyle name="注释 4 2" xfId="908"/>
    <cellStyle name="常规 22" xfId="909"/>
    <cellStyle name="常规 17" xfId="910"/>
    <cellStyle name="注释 4 3" xfId="911"/>
    <cellStyle name="常规 23" xfId="912"/>
    <cellStyle name="常规 18" xfId="913"/>
    <cellStyle name="常规 5 42 2" xfId="914"/>
    <cellStyle name="常规 18 2 2" xfId="915"/>
    <cellStyle name="注释 4 4" xfId="916"/>
    <cellStyle name="常规 24" xfId="917"/>
    <cellStyle name="常规 19" xfId="918"/>
    <cellStyle name="常规 19 10" xfId="919"/>
    <cellStyle name="常规 19 2 2" xfId="920"/>
    <cellStyle name="适中 3 3" xfId="921"/>
    <cellStyle name="强调文字颜色 3 3 2" xfId="922"/>
    <cellStyle name="常规 2 10 2" xfId="923"/>
    <cellStyle name="常规 2 11" xfId="924"/>
    <cellStyle name="适中 4 3" xfId="925"/>
    <cellStyle name="常规 2 11 2" xfId="926"/>
    <cellStyle name="常规_Sheet1" xfId="927"/>
    <cellStyle name="常规 2 12" xfId="928"/>
    <cellStyle name="常规 2 13" xfId="929"/>
    <cellStyle name="常规 2 13 2" xfId="930"/>
    <cellStyle name="常规 2 2 2 2 3" xfId="931"/>
    <cellStyle name="强调文字颜色 1 2" xfId="932"/>
    <cellStyle name="常规 2 2 2 4 2" xfId="933"/>
    <cellStyle name="常规 2 2 3 3 2" xfId="934"/>
    <cellStyle name="常规 2 2 5" xfId="935"/>
    <cellStyle name="数量" xfId="936"/>
    <cellStyle name="常规 2 3 2 2 2" xfId="937"/>
    <cellStyle name="数量 2" xfId="938"/>
    <cellStyle name="常规 2 3 2 2 2 2" xfId="939"/>
    <cellStyle name="常规 2 3 2 2 3" xfId="940"/>
    <cellStyle name="常规 2 3 2 3" xfId="941"/>
    <cellStyle name="常规 2 3 5" xfId="942"/>
    <cellStyle name="常规 2 3 5 2" xfId="943"/>
    <cellStyle name="常规 2 4 2 2" xfId="944"/>
    <cellStyle name="常规 2 4 2 2 2" xfId="945"/>
    <cellStyle name="输出 2 2 2" xfId="946"/>
    <cellStyle name="常规 2 4 2 3" xfId="947"/>
    <cellStyle name="常规 2 4 2 3 2" xfId="948"/>
    <cellStyle name="常规 2 4 3" xfId="949"/>
    <cellStyle name="常规 2 4 3 2" xfId="950"/>
    <cellStyle name="常规 2 4 4" xfId="951"/>
    <cellStyle name="常规 2 4 4 2" xfId="952"/>
    <cellStyle name="常规 7 2 2" xfId="953"/>
    <cellStyle name="常规 2 4 5" xfId="954"/>
    <cellStyle name="输入 3 4" xfId="955"/>
    <cellStyle name="好_2008年地州对账表(国库资金） 2" xfId="956"/>
    <cellStyle name="常规 2 9 4" xfId="957"/>
    <cellStyle name="常规 2 5" xfId="958"/>
    <cellStyle name="常规 2 5 2" xfId="959"/>
    <cellStyle name="检查单元格 6" xfId="960"/>
    <cellStyle name="常规 2 5 2 2" xfId="961"/>
    <cellStyle name="常规 2 5 2 2 2" xfId="962"/>
    <cellStyle name="输出 3 2 2" xfId="963"/>
    <cellStyle name="检查单元格 7" xfId="964"/>
    <cellStyle name="常规 2 5 2 3" xfId="965"/>
    <cellStyle name="千位分隔 2" xfId="966"/>
    <cellStyle name="常规 7 3 2" xfId="967"/>
    <cellStyle name="常规 2 5 5" xfId="968"/>
    <cellStyle name="常规 2 6" xfId="969"/>
    <cellStyle name="常规 2 6 2" xfId="970"/>
    <cellStyle name="常规 2 6 2 2" xfId="971"/>
    <cellStyle name="常规 2 6 2 2 2" xfId="972"/>
    <cellStyle name="常规 2 6 3 2" xfId="973"/>
    <cellStyle name="检查单元格 3 2 2" xfId="974"/>
    <cellStyle name="常规 2 6 4" xfId="975"/>
    <cellStyle name="常规 2 6 4 2" xfId="976"/>
    <cellStyle name="常规 2 7 3" xfId="977"/>
    <cellStyle name="输入 2 2" xfId="978"/>
    <cellStyle name="常规 2 8 2" xfId="979"/>
    <cellStyle name="常规 30" xfId="980"/>
    <cellStyle name="常规 25" xfId="981"/>
    <cellStyle name="常规 26" xfId="982"/>
    <cellStyle name="常规 27" xfId="983"/>
    <cellStyle name="常规 29" xfId="984"/>
    <cellStyle name="输出 4 2" xfId="985"/>
    <cellStyle name="常规 3" xfId="986"/>
    <cellStyle name="输出 4 2 2" xfId="987"/>
    <cellStyle name="常规 3 2" xfId="988"/>
    <cellStyle name="适中 4" xfId="989"/>
    <cellStyle name="常规 3 2 2" xfId="990"/>
    <cellStyle name="适中 4 2" xfId="991"/>
    <cellStyle name="常规 3 2 2 2" xfId="992"/>
    <cellStyle name="适中 6" xfId="993"/>
    <cellStyle name="常规 3 2 4" xfId="994"/>
    <cellStyle name="常规 3 2 4 2" xfId="995"/>
    <cellStyle name="常规 3 3 2 2" xfId="996"/>
    <cellStyle name="常规 3 3 2 2 2" xfId="997"/>
    <cellStyle name="常规 3 3 3 2" xfId="998"/>
    <cellStyle name="常规_2007年云南省向人大报送政府收支预算表格式编制过程表 2" xfId="999"/>
    <cellStyle name="常规 3 3 4" xfId="1000"/>
    <cellStyle name="强调 3" xfId="1001"/>
    <cellStyle name="常规 3 3 4 2" xfId="1002"/>
    <cellStyle name="常规 3 4 2" xfId="1003"/>
    <cellStyle name="检查单元格 2 4" xfId="1004"/>
    <cellStyle name="常规 3 4 2 2" xfId="1005"/>
    <cellStyle name="常规 3 5" xfId="1006"/>
    <cellStyle name="常规 3 5 2" xfId="1007"/>
    <cellStyle name="常规 3 6" xfId="1008"/>
    <cellStyle name="常规 3 6 2" xfId="1009"/>
    <cellStyle name="常规 3 7" xfId="1010"/>
    <cellStyle name="常规 3 8" xfId="1011"/>
    <cellStyle name="常规 3_Book1" xfId="1012"/>
    <cellStyle name="输出 4 3" xfId="1013"/>
    <cellStyle name="常规 4" xfId="1014"/>
    <cellStyle name="常规 4 2" xfId="1015"/>
    <cellStyle name="常规 4 4" xfId="1016"/>
    <cellStyle name="常规 4 2 2" xfId="1017"/>
    <cellStyle name="常规 6 4" xfId="1018"/>
    <cellStyle name="常规 4 2 2 2" xfId="1019"/>
    <cellStyle name="常规 4 5" xfId="1020"/>
    <cellStyle name="常规 4 2 3" xfId="1021"/>
    <cellStyle name="常规 7 4" xfId="1022"/>
    <cellStyle name="常规 4 2 3 2" xfId="1023"/>
    <cellStyle name="常规 4 6" xfId="1024"/>
    <cellStyle name="常规 4 2 4" xfId="1025"/>
    <cellStyle name="常规 8 4" xfId="1026"/>
    <cellStyle name="常规 444" xfId="1027"/>
    <cellStyle name="常规 439" xfId="1028"/>
    <cellStyle name="常规 4 6 2" xfId="1029"/>
    <cellStyle name="常规 4 2 4 2" xfId="1030"/>
    <cellStyle name="常规 4 7" xfId="1031"/>
    <cellStyle name="常规 4 2 5" xfId="1032"/>
    <cellStyle name="常规 4 3" xfId="1033"/>
    <cellStyle name="常规 5 4" xfId="1034"/>
    <cellStyle name="常规 4 3 2" xfId="1035"/>
    <cellStyle name="常规 5 4 2" xfId="1036"/>
    <cellStyle name="常规 4 3 2 2" xfId="1037"/>
    <cellStyle name="常规 4 3 2 2 2" xfId="1038"/>
    <cellStyle name="常规 4 3 2 3" xfId="1039"/>
    <cellStyle name="常规 5 5" xfId="1040"/>
    <cellStyle name="常规 4 3 3" xfId="1041"/>
    <cellStyle name="常规 4 3 3 2" xfId="1042"/>
    <cellStyle name="常规 4 3 4" xfId="1043"/>
    <cellStyle name="常规 431" xfId="1044"/>
    <cellStyle name="链接单元格 2" xfId="1045"/>
    <cellStyle name="常规 432" xfId="1046"/>
    <cellStyle name="好_1110洱源 2 2" xfId="1047"/>
    <cellStyle name="常规 448" xfId="1048"/>
    <cellStyle name="常规 449" xfId="1049"/>
    <cellStyle name="常规 452" xfId="1050"/>
    <cellStyle name="常规 5 2 3 2" xfId="1051"/>
    <cellStyle name="常规 5 2 4" xfId="1052"/>
    <cellStyle name="常规 5 3 2" xfId="1053"/>
    <cellStyle name="常规 6 2 2" xfId="1054"/>
    <cellStyle name="常规 6 3" xfId="1055"/>
    <cellStyle name="常规 6 3 2" xfId="1056"/>
    <cellStyle name="常规 6 3 2 2" xfId="1057"/>
    <cellStyle name="常规 6 3 3" xfId="1058"/>
    <cellStyle name="常规 7" xfId="1059"/>
    <cellStyle name="常规 7 2" xfId="1060"/>
    <cellStyle name="常规 8" xfId="1061"/>
    <cellStyle name="注释 7" xfId="1062"/>
    <cellStyle name="常规 9 2 2" xfId="1063"/>
    <cellStyle name="常规 9 2 2 2" xfId="1064"/>
    <cellStyle name="注释 8" xfId="1065"/>
    <cellStyle name="常规 9 2 3" xfId="1066"/>
    <cellStyle name="常规 9 3 2" xfId="1067"/>
    <cellStyle name="常规 9 4" xfId="1068"/>
    <cellStyle name="常规 9 5" xfId="1069"/>
    <cellStyle name="常规 95" xfId="1070"/>
    <cellStyle name="常规_2004年基金预算(二稿)" xfId="1071"/>
    <cellStyle name="计算 2 3" xfId="1072"/>
    <cellStyle name="常规_2007年云南省向人大报送政府收支预算表格式编制过程表 2 2" xfId="1073"/>
    <cellStyle name="数量 4" xfId="1074"/>
    <cellStyle name="常规_2007年云南省向人大报送政府收支预算表格式编制过程表 2 2 2" xfId="1075"/>
    <cellStyle name="计算 2 4" xfId="1076"/>
    <cellStyle name="常规_2007年云南省向人大报送政府收支预算表格式编制过程表 2 3" xfId="1077"/>
    <cellStyle name="常规_2007年云南省向人大报送政府收支预算表格式编制过程表 2 4 2" xfId="1078"/>
    <cellStyle name="超级链接 3" xfId="1079"/>
    <cellStyle name="超链接 2" xfId="1080"/>
    <cellStyle name="超链接 2 2" xfId="1081"/>
    <cellStyle name="超链接 2 2 2" xfId="1082"/>
    <cellStyle name="超链接 3" xfId="1083"/>
    <cellStyle name="超链接 3 2" xfId="1084"/>
    <cellStyle name="超链接 4" xfId="1085"/>
    <cellStyle name="超链接 4 2" xfId="1086"/>
    <cellStyle name="好 2" xfId="1087"/>
    <cellStyle name="好 2 2" xfId="1088"/>
    <cellStyle name="好 2 2 2" xfId="1089"/>
    <cellStyle name="好 3" xfId="1090"/>
    <cellStyle name="好 3 2" xfId="1091"/>
    <cellStyle name="好 4" xfId="1092"/>
    <cellStyle name="好 5 3" xfId="1093"/>
    <cellStyle name="好_2008年地州对账表(国库资金） 2 2" xfId="1094"/>
    <cellStyle name="商品名称 2 3" xfId="1095"/>
    <cellStyle name="好 8" xfId="1096"/>
    <cellStyle name="好_0502通海县 2" xfId="1097"/>
    <cellStyle name="好_0502通海县 2 2" xfId="1098"/>
    <cellStyle name="好_0502通海县 3" xfId="1099"/>
    <cellStyle name="好_0605石屏" xfId="1100"/>
    <cellStyle name="好_0605石屏 2" xfId="1101"/>
    <cellStyle name="好_0605石屏 2 2" xfId="1102"/>
    <cellStyle name="好_0605石屏县" xfId="1103"/>
    <cellStyle name="好_0605石屏县 2" xfId="1104"/>
    <cellStyle name="好_0605石屏县 3" xfId="1105"/>
    <cellStyle name="好_1110洱源" xfId="1106"/>
    <cellStyle name="好_1110洱源 2" xfId="1107"/>
    <cellStyle name="解释性文本 4 3" xfId="1108"/>
    <cellStyle name="好_1110洱源 3" xfId="1109"/>
    <cellStyle name="解释性文本 4 4" xfId="1110"/>
    <cellStyle name="好_11大理" xfId="1111"/>
    <cellStyle name="好_11大理 2" xfId="1112"/>
    <cellStyle name="好_11大理 2 2" xfId="1113"/>
    <cellStyle name="好_M01-1 2" xfId="1114"/>
    <cellStyle name="好_11大理 3" xfId="1115"/>
    <cellStyle name="好_2007年地州资金往来对账表" xfId="1116"/>
    <cellStyle name="好_2007年地州资金往来对账表 2" xfId="1117"/>
    <cellStyle name="好_2007年地州资金往来对账表 2 2" xfId="1118"/>
    <cellStyle name="好_2008年地州对账表(国库资金） 3" xfId="1119"/>
    <cellStyle name="好_Book1" xfId="1120"/>
    <cellStyle name="好_Book1 2" xfId="1121"/>
    <cellStyle name="好_M01-1" xfId="1122"/>
    <cellStyle name="好_M01-1 2 2" xfId="1123"/>
    <cellStyle name="后继超级链接" xfId="1124"/>
    <cellStyle name="后继超级链接 2" xfId="1125"/>
    <cellStyle name="后继超级链接 2 2" xfId="1126"/>
    <cellStyle name="后继超级链接 3" xfId="1127"/>
    <cellStyle name="汇总 2 2 2" xfId="1128"/>
    <cellStyle name="汇总 2 2 2 2" xfId="1129"/>
    <cellStyle name="汇总 8" xfId="1130"/>
    <cellStyle name="汇总 2 2 3" xfId="1131"/>
    <cellStyle name="警告文本 2 2 2" xfId="1132"/>
    <cellStyle name="检查单元格 2" xfId="1133"/>
    <cellStyle name="汇总 2 3" xfId="1134"/>
    <cellStyle name="检查单元格 2 2" xfId="1135"/>
    <cellStyle name="汇总 2 3 2" xfId="1136"/>
    <cellStyle name="检查单元格 3" xfId="1137"/>
    <cellStyle name="汇总 2 4" xfId="1138"/>
    <cellStyle name="检查单元格 3 2" xfId="1139"/>
    <cellStyle name="汇总 2 4 2" xfId="1140"/>
    <cellStyle name="检查单元格 4" xfId="1141"/>
    <cellStyle name="汇总 2 5" xfId="1142"/>
    <cellStyle name="汇总 3 2" xfId="1143"/>
    <cellStyle name="汇总 3 2 2" xfId="1144"/>
    <cellStyle name="汇总 3 2 2 2" xfId="1145"/>
    <cellStyle name="汇总 3 2 3" xfId="1146"/>
    <cellStyle name="警告文本 3 2 2" xfId="1147"/>
    <cellStyle name="汇总 3 3 2" xfId="1148"/>
    <cellStyle name="汇总 3 4" xfId="1149"/>
    <cellStyle name="汇总 3 4 2" xfId="1150"/>
    <cellStyle name="汇总 3 5" xfId="1151"/>
    <cellStyle name="汇总 4 2" xfId="1152"/>
    <cellStyle name="汇总 4 2 2" xfId="1153"/>
    <cellStyle name="汇总 4 2 2 2" xfId="1154"/>
    <cellStyle name="汇总 4 2 3" xfId="1155"/>
    <cellStyle name="警告文本 4 2 2" xfId="1156"/>
    <cellStyle name="汇总 4 3" xfId="1157"/>
    <cellStyle name="汇总 4 3 2" xfId="1158"/>
    <cellStyle name="汇总 4 4" xfId="1159"/>
    <cellStyle name="汇总 4 4 2" xfId="1160"/>
    <cellStyle name="汇总 4 5" xfId="1161"/>
    <cellStyle name="汇总 5 2" xfId="1162"/>
    <cellStyle name="汇总 5 2 2" xfId="1163"/>
    <cellStyle name="汇总 5 3" xfId="1164"/>
    <cellStyle name="汇总 5 3 2" xfId="1165"/>
    <cellStyle name="汇总 5 4" xfId="1166"/>
    <cellStyle name="千分位_97-917" xfId="1167"/>
    <cellStyle name="汇总 7 2" xfId="1168"/>
    <cellStyle name="汇总 8 2" xfId="1169"/>
    <cellStyle name="计算 2" xfId="1170"/>
    <cellStyle name="计算 2 2" xfId="1171"/>
    <cellStyle name="计算 2 2 2" xfId="1172"/>
    <cellStyle name="计算 3" xfId="1173"/>
    <cellStyle name="计算 3 2" xfId="1174"/>
    <cellStyle name="计算 3 2 2" xfId="1175"/>
    <cellStyle name="计算 3 4" xfId="1176"/>
    <cellStyle name="计算 4 2" xfId="1177"/>
    <cellStyle name="计算 4 3" xfId="1178"/>
    <cellStyle name="计算 4 4" xfId="1179"/>
    <cellStyle name="计算 5" xfId="1180"/>
    <cellStyle name="计算 5 2" xfId="1181"/>
    <cellStyle name="计算 5 3" xfId="1182"/>
    <cellStyle name="计算 6" xfId="1183"/>
    <cellStyle name="计算 7" xfId="1184"/>
    <cellStyle name="计算 8" xfId="1185"/>
    <cellStyle name="检查单元格 2 3" xfId="1186"/>
    <cellStyle name="检查单元格 3 3" xfId="1187"/>
    <cellStyle name="检查单元格 4 2" xfId="1188"/>
    <cellStyle name="检查单元格 4 2 2" xfId="1189"/>
    <cellStyle name="检查单元格 4 3" xfId="1190"/>
    <cellStyle name="检查单元格 4 4" xfId="1191"/>
    <cellStyle name="检查单元格 5" xfId="1192"/>
    <cellStyle name="检查单元格 5 2" xfId="1193"/>
    <cellStyle name="检查单元格 5 3" xfId="1194"/>
    <cellStyle name="检查单元格 8" xfId="1195"/>
    <cellStyle name="解释性文本 3 3" xfId="1196"/>
    <cellStyle name="解释性文本 3 4" xfId="1197"/>
    <cellStyle name="解释性文本 4 2" xfId="1198"/>
    <cellStyle name="解释性文本 4 2 2" xfId="1199"/>
    <cellStyle name="借出原因 2" xfId="1200"/>
    <cellStyle name="借出原因 2 2" xfId="1201"/>
    <cellStyle name="借出原因 2 2 2" xfId="1202"/>
    <cellStyle name="借出原因 2 3" xfId="1203"/>
    <cellStyle name="借出原因 3" xfId="1204"/>
    <cellStyle name="借出原因 3 2" xfId="1205"/>
    <cellStyle name="借出原因 4" xfId="1206"/>
    <cellStyle name="警告文本 2" xfId="1207"/>
    <cellStyle name="警告文本 2 2" xfId="1208"/>
    <cellStyle name="警告文本 2 3" xfId="1209"/>
    <cellStyle name="警告文本 2 4" xfId="1210"/>
    <cellStyle name="警告文本 3" xfId="1211"/>
    <cellStyle name="警告文本 3 2" xfId="1212"/>
    <cellStyle name="警告文本 3 3" xfId="1213"/>
    <cellStyle name="警告文本 3 4" xfId="1214"/>
    <cellStyle name="警告文本 4" xfId="1215"/>
    <cellStyle name="警告文本 4 3" xfId="1216"/>
    <cellStyle name="警告文本 4 4" xfId="1217"/>
    <cellStyle name="警告文本 5" xfId="1218"/>
    <cellStyle name="警告文本 5 2" xfId="1219"/>
    <cellStyle name="警告文本 5 3" xfId="1220"/>
    <cellStyle name="警告文本 7" xfId="1221"/>
    <cellStyle name="链接单元格 2 2" xfId="1222"/>
    <cellStyle name="链接单元格 2 2 2" xfId="1223"/>
    <cellStyle name="链接单元格 2 3" xfId="1224"/>
    <cellStyle name="链接单元格 2 4" xfId="1225"/>
    <cellStyle name="链接单元格 3 2" xfId="1226"/>
    <cellStyle name="链接单元格 3 3" xfId="1227"/>
    <cellStyle name="链接单元格 3 4" xfId="1228"/>
    <cellStyle name="链接单元格 4 2" xfId="1229"/>
    <cellStyle name="链接单元格 4 2 2" xfId="1230"/>
    <cellStyle name="链接单元格 4 3" xfId="1231"/>
    <cellStyle name="链接单元格 4 4" xfId="1232"/>
    <cellStyle name="链接单元格 5 2" xfId="1233"/>
    <cellStyle name="链接单元格 5 3" xfId="1234"/>
    <cellStyle name="普通_97-917" xfId="1235"/>
    <cellStyle name="千位分隔 11" xfId="1236"/>
    <cellStyle name="千分位[0]_laroux" xfId="1237"/>
    <cellStyle name="输入 8" xfId="1238"/>
    <cellStyle name="常规_表样--2016年1至7月云南省及省本级地方财政收支执行情况（国资预算）全省数据与国库一致send预算局826" xfId="1239"/>
    <cellStyle name="千位[0]_ 方正PC" xfId="1240"/>
    <cellStyle name="千位_ 方正PC" xfId="1241"/>
    <cellStyle name="千位分隔 11 2" xfId="1242"/>
    <cellStyle name="千位分隔 2 2 2" xfId="1243"/>
    <cellStyle name="千位分隔 4 6" xfId="1244"/>
    <cellStyle name="千位分隔 4 6 2" xfId="1245"/>
    <cellStyle name="千位分隔 7 2" xfId="1246"/>
    <cellStyle name="千位分隔 8 2" xfId="1247"/>
    <cellStyle name="强调文字颜色 4 2 2 2" xfId="1248"/>
    <cellStyle name="千位分隔 9" xfId="1249"/>
    <cellStyle name="强调 1" xfId="1250"/>
    <cellStyle name="强调 1 2" xfId="1251"/>
    <cellStyle name="强调 2" xfId="1252"/>
    <cellStyle name="强调 3 2" xfId="1253"/>
    <cellStyle name="强调文字颜色 1 2 2" xfId="1254"/>
    <cellStyle name="强调文字颜色 1 2 2 2" xfId="1255"/>
    <cellStyle name="强调文字颜色 1 2 3" xfId="1256"/>
    <cellStyle name="强调文字颜色 6 2 2 2" xfId="1257"/>
    <cellStyle name="强调文字颜色 1 3" xfId="1258"/>
    <cellStyle name="强调文字颜色 1 3 2" xfId="1259"/>
    <cellStyle name="强调文字颜色 2 2" xfId="1260"/>
    <cellStyle name="强调文字颜色 2 2 3" xfId="1261"/>
    <cellStyle name="强调文字颜色 2 3" xfId="1262"/>
    <cellStyle name="强调文字颜色 3 2" xfId="1263"/>
    <cellStyle name="适中 2 3" xfId="1264"/>
    <cellStyle name="强调文字颜色 3 2 2" xfId="1265"/>
    <cellStyle name="强调文字颜色 3 2 2 2" xfId="1266"/>
    <cellStyle name="适中 2 4" xfId="1267"/>
    <cellStyle name="强调文字颜色 3 2 3" xfId="1268"/>
    <cellStyle name="强调文字颜色 4 2 2" xfId="1269"/>
    <cellStyle name="强调文字颜色 4 2 3" xfId="1270"/>
    <cellStyle name="强调文字颜色 5 2" xfId="1271"/>
    <cellStyle name="强调文字颜色 5 3" xfId="1272"/>
    <cellStyle name="强调文字颜色 5 3 2" xfId="1273"/>
    <cellStyle name="强调文字颜色 6 2" xfId="1274"/>
    <cellStyle name="强调文字颜色 6 2 2" xfId="1275"/>
    <cellStyle name="强调文字颜色 6 2 3" xfId="1276"/>
    <cellStyle name="强调文字颜色 6 3" xfId="1277"/>
    <cellStyle name="强调文字颜色 6 3 2" xfId="1278"/>
    <cellStyle name="日期 2 2 2" xfId="1279"/>
    <cellStyle name="日期 2 3" xfId="1280"/>
    <cellStyle name="日期 3 2" xfId="1281"/>
    <cellStyle name="日期 4" xfId="1282"/>
    <cellStyle name="商品名称" xfId="1283"/>
    <cellStyle name="商品名称 2" xfId="1284"/>
    <cellStyle name="商品名称 2 2 2" xfId="1285"/>
    <cellStyle name="商品名称 3" xfId="1286"/>
    <cellStyle name="适中 2" xfId="1287"/>
    <cellStyle name="适中 3 2" xfId="1288"/>
    <cellStyle name="适中 3 2 2" xfId="1289"/>
    <cellStyle name="适中 3 4" xfId="1290"/>
    <cellStyle name="适中 4 2 2" xfId="1291"/>
    <cellStyle name="适中 4 4" xfId="1292"/>
    <cellStyle name="输出 2" xfId="1293"/>
    <cellStyle name="输出 2 2" xfId="1294"/>
    <cellStyle name="输出 2 3" xfId="1295"/>
    <cellStyle name="输出 2 4" xfId="1296"/>
    <cellStyle name="输出 3" xfId="1297"/>
    <cellStyle name="输出 3 2" xfId="1298"/>
    <cellStyle name="输出 4" xfId="1299"/>
    <cellStyle name="输出 5" xfId="1300"/>
    <cellStyle name="寘嬫愗傝_Region Orders (2)" xfId="1301"/>
    <cellStyle name="输出 5 2" xfId="1302"/>
    <cellStyle name="输出 5 3" xfId="1303"/>
    <cellStyle name="输出 6" xfId="1304"/>
    <cellStyle name="输出 7" xfId="1305"/>
    <cellStyle name="输出 8" xfId="1306"/>
    <cellStyle name="输入 2 2 2" xfId="1307"/>
    <cellStyle name="输入 2 3" xfId="1308"/>
    <cellStyle name="输入 4 4" xfId="1309"/>
    <cellStyle name="输入 5" xfId="1310"/>
    <cellStyle name="输入 5 2" xfId="1311"/>
    <cellStyle name="输入 5 3" xfId="1312"/>
    <cellStyle name="输入 6" xfId="1313"/>
    <cellStyle name="输入 7" xfId="1314"/>
    <cellStyle name="数量 2 2" xfId="1315"/>
    <cellStyle name="数量 2 3" xfId="1316"/>
    <cellStyle name="未定义" xfId="1317"/>
    <cellStyle name="样式 1" xfId="1318"/>
    <cellStyle name="寘嬫愗傝 [0.00]_Region Orders (2)" xfId="1319"/>
    <cellStyle name="注释 2 2" xfId="1320"/>
    <cellStyle name="注释 2 2 2" xfId="1321"/>
    <cellStyle name="注释 2 3" xfId="1322"/>
    <cellStyle name="注释 2 4" xfId="1323"/>
    <cellStyle name="注释 3" xfId="1324"/>
    <cellStyle name="注释 3 2" xfId="1325"/>
    <cellStyle name="注释 3 2 2" xfId="1326"/>
    <cellStyle name="注释 3 3" xfId="1327"/>
    <cellStyle name="注释 3 4" xfId="1328"/>
    <cellStyle name="注释 4" xfId="1329"/>
    <cellStyle name="注释 5" xfId="1330"/>
    <cellStyle name="注释 5 2" xfId="1331"/>
    <cellStyle name="注释 5 3" xfId="1332"/>
    <cellStyle name="注释 6" xfId="1333"/>
    <cellStyle name="Normal" xfId="1334"/>
  </cellStyles>
  <dxfs count="6">
    <dxf>
      <font>
        <color indexed="9"/>
      </font>
    </dxf>
    <dxf>
      <font>
        <b val="1"/>
        <i val="0"/>
      </font>
    </dxf>
    <dxf>
      <font>
        <color indexed="10"/>
      </font>
    </dxf>
    <dxf>
      <font>
        <b val="0"/>
        <color indexed="9"/>
      </font>
    </dxf>
    <dxf>
      <font>
        <b val="0"/>
        <i val="0"/>
        <color indexed="9"/>
      </font>
    </dxf>
    <dxf>
      <font>
        <b val="0"/>
        <i val="0"/>
        <color indexed="10"/>
      </font>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0" Type="http://schemas.openxmlformats.org/officeDocument/2006/relationships/sharedStrings" Target="sharedStrings.xml"/><Relationship Id="rId4" Type="http://schemas.openxmlformats.org/officeDocument/2006/relationships/worksheet" Target="worksheets/sheet4.xml"/><Relationship Id="rId39" Type="http://schemas.openxmlformats.org/officeDocument/2006/relationships/styles" Target="styles.xml"/><Relationship Id="rId38" Type="http://schemas.openxmlformats.org/officeDocument/2006/relationships/theme" Target="theme/theme1.xml"/><Relationship Id="rId37" Type="http://schemas.openxmlformats.org/officeDocument/2006/relationships/externalLink" Target="externalLinks/externalLink2.xml"/><Relationship Id="rId36" Type="http://schemas.openxmlformats.org/officeDocument/2006/relationships/externalLink" Target="externalLinks/externalLink1.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5"/>
  <dimension ref="A1:D7"/>
  <sheetViews>
    <sheetView zoomScale="85" zoomScaleNormal="85" workbookViewId="0">
      <selection activeCell="D4" sqref="D4"/>
    </sheetView>
  </sheetViews>
  <sheetFormatPr defaultColWidth="8.89166666666667" defaultRowHeight="14.25" outlineLevelRow="6" outlineLevelCol="3"/>
  <cols>
    <col min="1" max="1" width="3.88333333333333" style="566" customWidth="1"/>
    <col min="2" max="2" width="72.5" style="566" customWidth="1"/>
    <col min="3" max="3" width="9.5" style="566" customWidth="1"/>
    <col min="4" max="4" width="74" style="566" customWidth="1"/>
  </cols>
  <sheetData>
    <row r="1" ht="42" customHeight="1" spans="1:3">
      <c r="A1" s="567"/>
      <c r="B1" s="567"/>
      <c r="C1" s="568"/>
    </row>
    <row r="2" ht="117" customHeight="1" spans="1:2">
      <c r="A2" s="566" t="s">
        <v>0</v>
      </c>
      <c r="B2" s="569"/>
    </row>
    <row r="3" ht="49.5" customHeight="1" spans="2:3">
      <c r="B3" s="570" t="s">
        <v>1</v>
      </c>
      <c r="C3" s="570"/>
    </row>
    <row r="4" ht="117" customHeight="1" spans="1:4">
      <c r="A4" s="571"/>
      <c r="B4" s="572" t="str">
        <f>YEAR(B7)&amp;"年政府预算公开（附表）"</f>
        <v>2021年政府预算公开（附表）</v>
      </c>
      <c r="C4" s="572"/>
      <c r="D4" s="571"/>
    </row>
    <row r="5" ht="300" customHeight="1" spans="3:3">
      <c r="C5" s="566" t="s">
        <v>2</v>
      </c>
    </row>
    <row r="6" ht="30" customHeight="1" spans="1:4">
      <c r="A6" s="573"/>
      <c r="B6" s="574" t="s">
        <v>3</v>
      </c>
      <c r="C6" s="574"/>
      <c r="D6" s="573"/>
    </row>
    <row r="7" ht="30" customHeight="1" spans="1:4">
      <c r="A7" s="573"/>
      <c r="B7" s="575">
        <v>44280</v>
      </c>
      <c r="C7" s="575"/>
      <c r="D7" s="576"/>
    </row>
  </sheetData>
  <mergeCells count="5">
    <mergeCell ref="A1:B1"/>
    <mergeCell ref="B3:C3"/>
    <mergeCell ref="B4:C4"/>
    <mergeCell ref="B6:C6"/>
    <mergeCell ref="B7:C7"/>
  </mergeCells>
  <pageMargins left="0.75" right="0.75" top="1" bottom="1"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E11"/>
  <sheetViews>
    <sheetView workbookViewId="0">
      <selection activeCell="A1" sqref="A1:E1"/>
    </sheetView>
  </sheetViews>
  <sheetFormatPr defaultColWidth="9" defaultRowHeight="13.5" outlineLevelCol="4"/>
  <cols>
    <col min="1" max="1" width="37.75" style="401" customWidth="1"/>
    <col min="2" max="2" width="22" style="401" customWidth="1"/>
    <col min="3" max="4" width="23.8833333333333" style="401" customWidth="1"/>
    <col min="5" max="5" width="24.5" style="401" customWidth="1"/>
    <col min="6" max="256" width="9" style="401"/>
    <col min="257" max="16384" width="9" style="1"/>
  </cols>
  <sheetData>
    <row r="1" s="401" customFormat="1" ht="40.5" customHeight="1" spans="1:5">
      <c r="A1" s="402" t="s">
        <v>2536</v>
      </c>
      <c r="B1" s="402"/>
      <c r="C1" s="402"/>
      <c r="D1" s="402"/>
      <c r="E1" s="402"/>
    </row>
    <row r="2" s="401" customFormat="1" ht="17" customHeight="1" spans="1:5">
      <c r="A2" s="403"/>
      <c r="B2" s="403"/>
      <c r="C2" s="403"/>
      <c r="D2" s="404"/>
      <c r="E2" s="405" t="s">
        <v>39</v>
      </c>
    </row>
    <row r="3" s="1" customFormat="1" ht="24.95" customHeight="1" spans="1:5">
      <c r="A3" s="406" t="s">
        <v>41</v>
      </c>
      <c r="B3" s="406" t="s">
        <v>167</v>
      </c>
      <c r="C3" s="406" t="s">
        <v>43</v>
      </c>
      <c r="D3" s="407" t="s">
        <v>2537</v>
      </c>
      <c r="E3" s="408"/>
    </row>
    <row r="4" s="1" customFormat="1" ht="24.95" customHeight="1" spans="1:5">
      <c r="A4" s="409"/>
      <c r="B4" s="409"/>
      <c r="C4" s="409"/>
      <c r="D4" s="181" t="s">
        <v>2538</v>
      </c>
      <c r="E4" s="181" t="s">
        <v>2539</v>
      </c>
    </row>
    <row r="5" s="401" customFormat="1" ht="35" customHeight="1" spans="1:5">
      <c r="A5" s="410" t="s">
        <v>2519</v>
      </c>
      <c r="B5" s="411">
        <f>B6+B7+B8</f>
        <v>970.94</v>
      </c>
      <c r="C5" s="411">
        <f>C6+C7+C8</f>
        <v>905.83</v>
      </c>
      <c r="D5" s="411">
        <f>C5-B5</f>
        <v>-65.11</v>
      </c>
      <c r="E5" s="412">
        <f t="shared" ref="E5:E8" si="0">D5/B5</f>
        <v>-0.0671</v>
      </c>
    </row>
    <row r="6" s="401" customFormat="1" ht="35" customHeight="1" spans="1:5">
      <c r="A6" s="165" t="s">
        <v>2540</v>
      </c>
      <c r="B6" s="411">
        <v>0</v>
      </c>
      <c r="C6" s="411">
        <v>0</v>
      </c>
      <c r="D6" s="411"/>
      <c r="E6" s="412"/>
    </row>
    <row r="7" s="401" customFormat="1" ht="35" customHeight="1" spans="1:5">
      <c r="A7" s="165" t="s">
        <v>2541</v>
      </c>
      <c r="B7" s="411">
        <v>312.84</v>
      </c>
      <c r="C7" s="411">
        <v>274.33</v>
      </c>
      <c r="D7" s="411">
        <f>C7-B7</f>
        <v>-38.51</v>
      </c>
      <c r="E7" s="412">
        <f t="shared" si="0"/>
        <v>-0.1231</v>
      </c>
    </row>
    <row r="8" s="401" customFormat="1" ht="35" customHeight="1" spans="1:5">
      <c r="A8" s="165" t="s">
        <v>2542</v>
      </c>
      <c r="B8" s="411">
        <v>658.1</v>
      </c>
      <c r="C8" s="411">
        <v>631.5</v>
      </c>
      <c r="D8" s="411">
        <f>C8-B8</f>
        <v>-26.6</v>
      </c>
      <c r="E8" s="412">
        <f t="shared" si="0"/>
        <v>-0.0404</v>
      </c>
    </row>
    <row r="9" s="401" customFormat="1" ht="35" customHeight="1" spans="1:5">
      <c r="A9" s="167" t="s">
        <v>2543</v>
      </c>
      <c r="B9" s="411">
        <v>0</v>
      </c>
      <c r="C9" s="411">
        <v>0</v>
      </c>
      <c r="D9" s="411"/>
      <c r="E9" s="412"/>
    </row>
    <row r="10" s="401" customFormat="1" ht="35" customHeight="1" spans="1:5">
      <c r="A10" s="167" t="s">
        <v>2544</v>
      </c>
      <c r="B10" s="411">
        <v>658.1</v>
      </c>
      <c r="C10" s="411">
        <v>631.5</v>
      </c>
      <c r="D10" s="411">
        <f>C10-B10</f>
        <v>-26.6</v>
      </c>
      <c r="E10" s="412">
        <f>D10/B10</f>
        <v>-0.0404</v>
      </c>
    </row>
    <row r="11" s="401" customFormat="1" ht="130" customHeight="1" spans="1:5">
      <c r="A11" s="413" t="s">
        <v>2545</v>
      </c>
      <c r="B11" s="413"/>
      <c r="C11" s="413"/>
      <c r="D11" s="413"/>
      <c r="E11" s="413"/>
    </row>
  </sheetData>
  <mergeCells count="6">
    <mergeCell ref="A1:E1"/>
    <mergeCell ref="D3:E3"/>
    <mergeCell ref="A11:E11"/>
    <mergeCell ref="A3:A4"/>
    <mergeCell ref="B3:B4"/>
    <mergeCell ref="C3:C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tabColor rgb="FF00B0F0"/>
  </sheetPr>
  <dimension ref="A1:F51"/>
  <sheetViews>
    <sheetView showGridLines="0" showZeros="0" zoomScale="85" zoomScaleNormal="85" workbookViewId="0">
      <selection activeCell="I13" sqref="I13"/>
    </sheetView>
  </sheetViews>
  <sheetFormatPr defaultColWidth="9" defaultRowHeight="14.25" outlineLevelCol="5"/>
  <cols>
    <col min="1" max="1" width="20.6333333333333" style="173" customWidth="1"/>
    <col min="2" max="2" width="50.75" style="173" customWidth="1"/>
    <col min="3" max="4" width="20.6333333333333" style="173" customWidth="1"/>
    <col min="5" max="5" width="20.6333333333333" style="354" customWidth="1"/>
    <col min="6" max="6" width="3.75" style="173" customWidth="1"/>
    <col min="7" max="16357" width="9" style="173"/>
    <col min="16358" max="16358" width="45.6333333333333" style="173"/>
    <col min="16359" max="16384" width="9" style="173"/>
  </cols>
  <sheetData>
    <row r="1" ht="45" customHeight="1" spans="1:6">
      <c r="A1" s="175"/>
      <c r="B1" s="355" t="s">
        <v>2546</v>
      </c>
      <c r="C1" s="355"/>
      <c r="D1" s="355"/>
      <c r="E1" s="355"/>
      <c r="F1" s="175"/>
    </row>
    <row r="2" s="352" customFormat="1" ht="20.1" customHeight="1" spans="1:6">
      <c r="A2" s="356"/>
      <c r="B2" s="357"/>
      <c r="C2" s="358"/>
      <c r="D2" s="357"/>
      <c r="E2" s="359" t="s">
        <v>39</v>
      </c>
      <c r="F2" s="356"/>
    </row>
    <row r="3" s="353" customFormat="1" ht="45" customHeight="1" spans="1:6">
      <c r="A3" s="360" t="s">
        <v>40</v>
      </c>
      <c r="B3" s="361" t="s">
        <v>41</v>
      </c>
      <c r="C3" s="286" t="s">
        <v>42</v>
      </c>
      <c r="D3" s="286" t="s">
        <v>43</v>
      </c>
      <c r="E3" s="286" t="s">
        <v>44</v>
      </c>
      <c r="F3" s="362" t="s">
        <v>45</v>
      </c>
    </row>
    <row r="4" s="353" customFormat="1" ht="36" customHeight="1" spans="1:6">
      <c r="A4" s="324" t="s">
        <v>2547</v>
      </c>
      <c r="B4" s="317" t="s">
        <v>2548</v>
      </c>
      <c r="C4" s="363"/>
      <c r="D4" s="363"/>
      <c r="E4" s="329"/>
      <c r="F4" s="364" t="str">
        <f t="shared" ref="F4:F37" si="0">IF(LEN(A4)=7,"是",IF(B4&lt;&gt;"",IF(SUM(C4:D4)&lt;&gt;0,"是","否"),"是"))</f>
        <v>是</v>
      </c>
    </row>
    <row r="5" ht="36" customHeight="1" spans="1:6">
      <c r="A5" s="324" t="s">
        <v>2549</v>
      </c>
      <c r="B5" s="317" t="s">
        <v>2550</v>
      </c>
      <c r="C5" s="363"/>
      <c r="D5" s="363"/>
      <c r="E5" s="389"/>
      <c r="F5" s="364" t="str">
        <f t="shared" si="0"/>
        <v>是</v>
      </c>
    </row>
    <row r="6" ht="36" customHeight="1" spans="1:6">
      <c r="A6" s="324" t="s">
        <v>2551</v>
      </c>
      <c r="B6" s="317" t="s">
        <v>2552</v>
      </c>
      <c r="C6" s="363"/>
      <c r="D6" s="363"/>
      <c r="E6" s="389"/>
      <c r="F6" s="364" t="str">
        <f t="shared" si="0"/>
        <v>是</v>
      </c>
    </row>
    <row r="7" ht="36" customHeight="1" spans="1:6">
      <c r="A7" s="324" t="s">
        <v>2553</v>
      </c>
      <c r="B7" s="317" t="s">
        <v>2554</v>
      </c>
      <c r="C7" s="363"/>
      <c r="D7" s="363"/>
      <c r="E7" s="389"/>
      <c r="F7" s="364" t="str">
        <f t="shared" si="0"/>
        <v>是</v>
      </c>
    </row>
    <row r="8" ht="36" customHeight="1" spans="1:6">
      <c r="A8" s="324" t="s">
        <v>2555</v>
      </c>
      <c r="B8" s="317" t="s">
        <v>2556</v>
      </c>
      <c r="C8" s="363"/>
      <c r="D8" s="363"/>
      <c r="E8" s="389"/>
      <c r="F8" s="364" t="str">
        <f t="shared" si="0"/>
        <v>是</v>
      </c>
    </row>
    <row r="9" ht="36" customHeight="1" spans="1:6">
      <c r="A9" s="324" t="s">
        <v>2557</v>
      </c>
      <c r="B9" s="317" t="s">
        <v>2558</v>
      </c>
      <c r="C9" s="363"/>
      <c r="D9" s="363"/>
      <c r="E9" s="389"/>
      <c r="F9" s="364" t="str">
        <f t="shared" si="0"/>
        <v>是</v>
      </c>
    </row>
    <row r="10" ht="36" customHeight="1" spans="1:6">
      <c r="A10" s="324" t="s">
        <v>2559</v>
      </c>
      <c r="B10" s="317" t="s">
        <v>2560</v>
      </c>
      <c r="C10" s="363">
        <f>C11+C12</f>
        <v>19735</v>
      </c>
      <c r="D10" s="363">
        <f>D11+D12</f>
        <v>22000</v>
      </c>
      <c r="E10" s="390">
        <f>IF(AND((D10-C10)&lt;&gt;0,C10&lt;&gt;0),(D10-C10)/C10,"%")</f>
        <v>0.1148</v>
      </c>
      <c r="F10" s="364" t="str">
        <f t="shared" si="0"/>
        <v>是</v>
      </c>
    </row>
    <row r="11" ht="36" customHeight="1" spans="1:6">
      <c r="A11" s="324" t="s">
        <v>2561</v>
      </c>
      <c r="B11" s="322" t="s">
        <v>2562</v>
      </c>
      <c r="C11" s="323">
        <v>19396</v>
      </c>
      <c r="D11" s="323">
        <v>21620</v>
      </c>
      <c r="E11" s="390">
        <f>IF(AND((D11-C11)&lt;&gt;0,C11&lt;&gt;0),(D11-C11)/C11,"%")</f>
        <v>0.1147</v>
      </c>
      <c r="F11" s="364" t="str">
        <f t="shared" si="0"/>
        <v>是</v>
      </c>
    </row>
    <row r="12" ht="36" customHeight="1" spans="1:6">
      <c r="A12" s="324" t="s">
        <v>2563</v>
      </c>
      <c r="B12" s="322" t="s">
        <v>2564</v>
      </c>
      <c r="C12" s="323">
        <v>339</v>
      </c>
      <c r="D12" s="323">
        <v>380</v>
      </c>
      <c r="E12" s="390">
        <f>IF(AND((D12-C12)&lt;&gt;0,C12&lt;&gt;0),(D12-C12)/C12,"%")</f>
        <v>0.1209</v>
      </c>
      <c r="F12" s="364" t="str">
        <f t="shared" si="0"/>
        <v>是</v>
      </c>
    </row>
    <row r="13" ht="36" customHeight="1" spans="1:6">
      <c r="A13" s="324" t="s">
        <v>2565</v>
      </c>
      <c r="B13" s="322" t="s">
        <v>2566</v>
      </c>
      <c r="C13" s="323"/>
      <c r="D13" s="323"/>
      <c r="E13" s="390"/>
      <c r="F13" s="364" t="str">
        <f t="shared" si="0"/>
        <v>否</v>
      </c>
    </row>
    <row r="14" ht="36" customHeight="1" spans="1:6">
      <c r="A14" s="324" t="s">
        <v>2567</v>
      </c>
      <c r="B14" s="322" t="s">
        <v>2568</v>
      </c>
      <c r="C14" s="323"/>
      <c r="D14" s="323"/>
      <c r="E14" s="390"/>
      <c r="F14" s="364" t="str">
        <f t="shared" si="0"/>
        <v>否</v>
      </c>
    </row>
    <row r="15" ht="36" customHeight="1" spans="1:6">
      <c r="A15" s="324" t="s">
        <v>2569</v>
      </c>
      <c r="B15" s="322" t="s">
        <v>2570</v>
      </c>
      <c r="C15" s="323"/>
      <c r="D15" s="323"/>
      <c r="E15" s="390"/>
      <c r="F15" s="364" t="str">
        <f t="shared" si="0"/>
        <v>否</v>
      </c>
    </row>
    <row r="16" ht="36" customHeight="1" spans="1:6">
      <c r="A16" s="365" t="s">
        <v>2571</v>
      </c>
      <c r="B16" s="366" t="s">
        <v>2572</v>
      </c>
      <c r="C16" s="363"/>
      <c r="D16" s="363"/>
      <c r="E16" s="390"/>
      <c r="F16" s="364" t="str">
        <f t="shared" si="0"/>
        <v>是</v>
      </c>
    </row>
    <row r="17" ht="36" customHeight="1" spans="1:6">
      <c r="A17" s="365" t="s">
        <v>2573</v>
      </c>
      <c r="B17" s="366" t="s">
        <v>2574</v>
      </c>
      <c r="C17" s="363"/>
      <c r="D17" s="363"/>
      <c r="E17" s="390"/>
      <c r="F17" s="364" t="str">
        <f t="shared" si="0"/>
        <v>是</v>
      </c>
    </row>
    <row r="18" ht="36" customHeight="1" spans="1:6">
      <c r="A18" s="365" t="s">
        <v>2575</v>
      </c>
      <c r="B18" s="216" t="s">
        <v>2576</v>
      </c>
      <c r="C18" s="323"/>
      <c r="D18" s="323"/>
      <c r="E18" s="390"/>
      <c r="F18" s="364" t="str">
        <f t="shared" si="0"/>
        <v>否</v>
      </c>
    </row>
    <row r="19" ht="36" customHeight="1" spans="1:6">
      <c r="A19" s="365" t="s">
        <v>2577</v>
      </c>
      <c r="B19" s="216" t="s">
        <v>2578</v>
      </c>
      <c r="C19" s="323"/>
      <c r="D19" s="323"/>
      <c r="E19" s="390"/>
      <c r="F19" s="364" t="str">
        <f t="shared" si="0"/>
        <v>否</v>
      </c>
    </row>
    <row r="20" ht="36" customHeight="1" spans="1:6">
      <c r="A20" s="365" t="s">
        <v>2579</v>
      </c>
      <c r="B20" s="366" t="s">
        <v>2580</v>
      </c>
      <c r="C20" s="363"/>
      <c r="D20" s="363"/>
      <c r="E20" s="390"/>
      <c r="F20" s="364" t="str">
        <f t="shared" si="0"/>
        <v>是</v>
      </c>
    </row>
    <row r="21" ht="36" customHeight="1" spans="1:6">
      <c r="A21" s="365" t="s">
        <v>2581</v>
      </c>
      <c r="B21" s="366" t="s">
        <v>2582</v>
      </c>
      <c r="C21" s="363"/>
      <c r="D21" s="363"/>
      <c r="E21" s="390"/>
      <c r="F21" s="364" t="str">
        <f t="shared" si="0"/>
        <v>是</v>
      </c>
    </row>
    <row r="22" ht="36" customHeight="1" spans="1:6">
      <c r="A22" s="365" t="s">
        <v>2583</v>
      </c>
      <c r="B22" s="366" t="s">
        <v>2584</v>
      </c>
      <c r="C22" s="363"/>
      <c r="D22" s="363"/>
      <c r="E22" s="390"/>
      <c r="F22" s="364" t="str">
        <f t="shared" si="0"/>
        <v>是</v>
      </c>
    </row>
    <row r="23" ht="36" customHeight="1" spans="1:6">
      <c r="A23" s="324" t="s">
        <v>2585</v>
      </c>
      <c r="B23" s="317" t="s">
        <v>2586</v>
      </c>
      <c r="C23" s="363"/>
      <c r="D23" s="363"/>
      <c r="E23" s="390"/>
      <c r="F23" s="364" t="str">
        <f t="shared" si="0"/>
        <v>是</v>
      </c>
    </row>
    <row r="24" ht="36" customHeight="1" spans="1:6">
      <c r="A24" s="324" t="s">
        <v>2587</v>
      </c>
      <c r="B24" s="317" t="s">
        <v>2588</v>
      </c>
      <c r="C24" s="363"/>
      <c r="D24" s="363"/>
      <c r="E24" s="390"/>
      <c r="F24" s="364" t="str">
        <f t="shared" si="0"/>
        <v>是</v>
      </c>
    </row>
    <row r="25" ht="36" customHeight="1" spans="1:6">
      <c r="A25" s="324" t="s">
        <v>2589</v>
      </c>
      <c r="B25" s="317" t="s">
        <v>2590</v>
      </c>
      <c r="C25" s="363"/>
      <c r="D25" s="363"/>
      <c r="E25" s="390"/>
      <c r="F25" s="364" t="str">
        <f t="shared" si="0"/>
        <v>是</v>
      </c>
    </row>
    <row r="26" ht="36" customHeight="1" spans="1:6">
      <c r="A26" s="324" t="s">
        <v>2591</v>
      </c>
      <c r="B26" s="317" t="s">
        <v>2592</v>
      </c>
      <c r="C26" s="363"/>
      <c r="D26" s="363"/>
      <c r="E26" s="390"/>
      <c r="F26" s="364" t="str">
        <f t="shared" si="0"/>
        <v>是</v>
      </c>
    </row>
    <row r="27" ht="36" customHeight="1" spans="1:6">
      <c r="A27" s="324" t="s">
        <v>2593</v>
      </c>
      <c r="B27" s="317" t="s">
        <v>2594</v>
      </c>
      <c r="C27" s="363"/>
      <c r="D27" s="363"/>
      <c r="E27" s="390"/>
      <c r="F27" s="364" t="str">
        <f t="shared" si="0"/>
        <v>否</v>
      </c>
    </row>
    <row r="28" ht="36" customHeight="1" spans="1:6">
      <c r="A28" s="324"/>
      <c r="B28" s="322"/>
      <c r="C28" s="323"/>
      <c r="D28" s="323"/>
      <c r="E28" s="390"/>
      <c r="F28" s="364" t="str">
        <f t="shared" si="0"/>
        <v>是</v>
      </c>
    </row>
    <row r="29" ht="36" customHeight="1" spans="1:6">
      <c r="A29" s="335"/>
      <c r="B29" s="336" t="s">
        <v>2595</v>
      </c>
      <c r="C29" s="363">
        <f>C10</f>
        <v>19735</v>
      </c>
      <c r="D29" s="363">
        <f>D10</f>
        <v>22000</v>
      </c>
      <c r="E29" s="390">
        <f>IF(AND((D29-C29)&lt;&gt;0,C29&lt;&gt;0),(D29-C29)/C29,"%")</f>
        <v>0.1148</v>
      </c>
      <c r="F29" s="364" t="str">
        <f t="shared" si="0"/>
        <v>是</v>
      </c>
    </row>
    <row r="30" ht="36" customHeight="1" spans="1:6">
      <c r="A30" s="367">
        <v>105</v>
      </c>
      <c r="B30" s="368" t="s">
        <v>2596</v>
      </c>
      <c r="C30" s="341"/>
      <c r="D30" s="391"/>
      <c r="E30" s="390"/>
      <c r="F30" s="364" t="str">
        <f t="shared" si="0"/>
        <v>否</v>
      </c>
    </row>
    <row r="31" ht="36" customHeight="1" spans="1:6">
      <c r="A31" s="392">
        <v>110</v>
      </c>
      <c r="B31" s="393" t="s">
        <v>98</v>
      </c>
      <c r="C31" s="341">
        <f>C32+C35+C37</f>
        <v>27034</v>
      </c>
      <c r="D31" s="341">
        <f>D32+D35+D37</f>
        <v>3178</v>
      </c>
      <c r="E31" s="390">
        <f>IF(AND((D31-C31)&lt;&gt;0,C31&lt;&gt;0),(D31-C31)/C31,"%")</f>
        <v>-0.8824</v>
      </c>
      <c r="F31" s="364" t="str">
        <f t="shared" si="0"/>
        <v>是</v>
      </c>
    </row>
    <row r="32" ht="36" customHeight="1" spans="1:6">
      <c r="A32" s="392">
        <v>11004</v>
      </c>
      <c r="B32" s="394" t="s">
        <v>2597</v>
      </c>
      <c r="C32" s="341">
        <f>C33+C34</f>
        <v>5754</v>
      </c>
      <c r="D32" s="341">
        <f>D33+D34</f>
        <v>800</v>
      </c>
      <c r="E32" s="390">
        <f>IF(AND((D32-C32)&lt;&gt;0,C32&lt;&gt;0),(D32-C32)/C32,"%")</f>
        <v>-0.861</v>
      </c>
      <c r="F32" s="364" t="str">
        <f t="shared" si="0"/>
        <v>是</v>
      </c>
    </row>
    <row r="33" ht="36" customHeight="1" spans="1:6">
      <c r="A33" s="395">
        <v>1100402</v>
      </c>
      <c r="B33" s="396" t="s">
        <v>2598</v>
      </c>
      <c r="C33" s="397">
        <v>708</v>
      </c>
      <c r="D33" s="398">
        <v>800</v>
      </c>
      <c r="E33" s="390">
        <f>IF(AND((D33-C33)&lt;&gt;0,C33&lt;&gt;0),(D33-C33)/C33,"%")</f>
        <v>0.1299</v>
      </c>
      <c r="F33" s="364" t="str">
        <f t="shared" si="0"/>
        <v>是</v>
      </c>
    </row>
    <row r="34" ht="36" customHeight="1" spans="1:6">
      <c r="A34" s="395">
        <v>1100403</v>
      </c>
      <c r="B34" s="399" t="s">
        <v>2599</v>
      </c>
      <c r="C34" s="397">
        <v>5046</v>
      </c>
      <c r="D34" s="398">
        <v>0</v>
      </c>
      <c r="E34" s="390">
        <f>IF(AND((D34-C34)&lt;&gt;0,C34&lt;&gt;0),(D34-C34)/C34,"%")</f>
        <v>-1</v>
      </c>
      <c r="F34" s="364" t="str">
        <f t="shared" si="0"/>
        <v>是</v>
      </c>
    </row>
    <row r="35" ht="36" customHeight="1" spans="1:6">
      <c r="A35" s="395">
        <v>11008</v>
      </c>
      <c r="B35" s="396" t="s">
        <v>101</v>
      </c>
      <c r="C35" s="397">
        <v>980</v>
      </c>
      <c r="D35" s="398">
        <v>818</v>
      </c>
      <c r="E35" s="390">
        <f>IF(AND((D35-C35)&lt;&gt;0,C35&lt;&gt;0),(D35-C35)/C35,"%")</f>
        <v>-0.1653</v>
      </c>
      <c r="F35" s="364" t="str">
        <f t="shared" si="0"/>
        <v>是</v>
      </c>
    </row>
    <row r="36" ht="36" customHeight="1" spans="1:6">
      <c r="A36" s="395">
        <v>11009</v>
      </c>
      <c r="B36" s="396" t="s">
        <v>102</v>
      </c>
      <c r="C36" s="397">
        <v>0</v>
      </c>
      <c r="D36" s="398"/>
      <c r="E36" s="390"/>
      <c r="F36" s="364" t="str">
        <f t="shared" si="0"/>
        <v>否</v>
      </c>
    </row>
    <row r="37" ht="36" customHeight="1" spans="1:6">
      <c r="A37" s="395">
        <v>11011</v>
      </c>
      <c r="B37" s="396" t="s">
        <v>2600</v>
      </c>
      <c r="C37" s="397">
        <v>20300</v>
      </c>
      <c r="D37" s="398">
        <v>1560</v>
      </c>
      <c r="E37" s="390">
        <f>IF(AND((D37-C37)&lt;&gt;0,C37&lt;&gt;0),(D37-C37)/C37,"%")</f>
        <v>-0.9232</v>
      </c>
      <c r="F37" s="364"/>
    </row>
    <row r="38" ht="36" customHeight="1" spans="1:6">
      <c r="A38" s="375"/>
      <c r="B38" s="376" t="s">
        <v>105</v>
      </c>
      <c r="C38" s="341">
        <f>C29+C31</f>
        <v>46769</v>
      </c>
      <c r="D38" s="341">
        <f>D29+D31</f>
        <v>25178</v>
      </c>
      <c r="E38" s="390">
        <f>IF(AND((D38-C38)&lt;&gt;0,C38&lt;&gt;0),(D38-C38)/C38,"%")</f>
        <v>-0.4617</v>
      </c>
      <c r="F38" s="364" t="str">
        <f>IF(LEN(A38)=7,"是",IF(B38&lt;&gt;"",IF(SUM(C38:D38)&lt;&gt;0,"是","否"),"是"))</f>
        <v>是</v>
      </c>
    </row>
    <row r="39" spans="3:4">
      <c r="C39" s="400"/>
      <c r="D39" s="400"/>
    </row>
    <row r="41" spans="3:4">
      <c r="C41" s="400"/>
      <c r="D41" s="400"/>
    </row>
    <row r="43" spans="3:4">
      <c r="C43" s="400"/>
      <c r="D43" s="400"/>
    </row>
    <row r="44" spans="3:4">
      <c r="C44" s="400"/>
      <c r="D44" s="400"/>
    </row>
    <row r="46" spans="3:4">
      <c r="C46" s="400"/>
      <c r="D46" s="400"/>
    </row>
    <row r="47" spans="3:4">
      <c r="C47" s="400"/>
      <c r="D47" s="400"/>
    </row>
    <row r="48" spans="3:4">
      <c r="C48" s="400"/>
      <c r="D48" s="400"/>
    </row>
    <row r="49" spans="3:4">
      <c r="C49" s="400"/>
      <c r="D49" s="400"/>
    </row>
    <row r="51" spans="3:4">
      <c r="C51" s="400"/>
      <c r="D51" s="400"/>
    </row>
  </sheetData>
  <autoFilter ref="A3:F38">
    <extLst/>
  </autoFilter>
  <mergeCells count="1">
    <mergeCell ref="B1:E1"/>
  </mergeCells>
  <conditionalFormatting sqref="B30">
    <cfRule type="expression" dxfId="1" priority="11" stopIfTrue="1">
      <formula>"len($A:$A)=3"</formula>
    </cfRule>
  </conditionalFormatting>
  <conditionalFormatting sqref="B32">
    <cfRule type="expression" dxfId="1" priority="2" stopIfTrue="1">
      <formula>"len($A:$A)=3"</formula>
    </cfRule>
  </conditionalFormatting>
  <conditionalFormatting sqref="B34">
    <cfRule type="expression" dxfId="1" priority="1" stopIfTrue="1">
      <formula>"len($A:$A)=3"</formula>
    </cfRule>
  </conditionalFormatting>
  <conditionalFormatting sqref="C30:C35 D31:D34">
    <cfRule type="expression" dxfId="1" priority="10" stopIfTrue="1">
      <formula>"len($A:$A)=3"</formula>
    </cfRule>
  </conditionalFormatting>
  <conditionalFormatting sqref="D30 D33:D35">
    <cfRule type="expression" dxfId="1" priority="7" stopIfTrue="1">
      <formula>"len($A:$A)=3"</formula>
    </cfRule>
  </conditionalFormatting>
  <conditionalFormatting sqref="B31 B33">
    <cfRule type="expression" dxfId="1" priority="4"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tabColor rgb="FF00B0F0"/>
  </sheetPr>
  <dimension ref="A1:G282"/>
  <sheetViews>
    <sheetView showGridLines="0" showZeros="0" zoomScale="85" zoomScaleNormal="85" workbookViewId="0">
      <pane ySplit="3" topLeftCell="A255" activePane="bottomLeft" state="frozen"/>
      <selection/>
      <selection pane="bottomLeft" activeCell="E194" sqref="E192:E269"/>
    </sheetView>
  </sheetViews>
  <sheetFormatPr defaultColWidth="9" defaultRowHeight="14.25" outlineLevelCol="6"/>
  <cols>
    <col min="1" max="1" width="21.5" style="301" customWidth="1"/>
    <col min="2" max="2" width="50.75" style="301" customWidth="1"/>
    <col min="3" max="4" width="20.6333333333333" style="377" customWidth="1"/>
    <col min="5" max="5" width="20.6333333333333" style="378" customWidth="1"/>
    <col min="6" max="6" width="3.75" style="306" customWidth="1"/>
    <col min="7" max="16384" width="9" style="301"/>
  </cols>
  <sheetData>
    <row r="1" ht="45" customHeight="1" spans="2:5">
      <c r="B1" s="305" t="s">
        <v>2601</v>
      </c>
      <c r="C1" s="305"/>
      <c r="D1" s="305"/>
      <c r="E1" s="305"/>
    </row>
    <row r="2" s="307" customFormat="1" ht="20.1" customHeight="1" spans="2:6">
      <c r="B2" s="308"/>
      <c r="C2" s="379"/>
      <c r="D2" s="379"/>
      <c r="E2" s="309" t="s">
        <v>39</v>
      </c>
      <c r="F2" s="310"/>
    </row>
    <row r="3" s="315" customFormat="1" ht="45" customHeight="1" spans="1:7">
      <c r="A3" s="311" t="s">
        <v>40</v>
      </c>
      <c r="B3" s="312" t="s">
        <v>41</v>
      </c>
      <c r="C3" s="313" t="s">
        <v>42</v>
      </c>
      <c r="D3" s="313" t="s">
        <v>43</v>
      </c>
      <c r="E3" s="313" t="s">
        <v>44</v>
      </c>
      <c r="F3" s="314" t="s">
        <v>45</v>
      </c>
      <c r="G3" s="315" t="s">
        <v>173</v>
      </c>
    </row>
    <row r="4" ht="38" customHeight="1" spans="1:7">
      <c r="A4" s="316" t="s">
        <v>119</v>
      </c>
      <c r="B4" s="317" t="s">
        <v>2602</v>
      </c>
      <c r="C4" s="380">
        <v>20</v>
      </c>
      <c r="D4" s="319">
        <v>20</v>
      </c>
      <c r="E4" s="327">
        <f>IF(C4&gt;0,D4/C4-1,IF(C4&lt;0,-(D4/C4-1),""))</f>
        <v>0</v>
      </c>
      <c r="F4" s="321" t="str">
        <f t="shared" ref="F4:F67" si="0">IF(LEN(A4)=3,"是",IF(B4&lt;&gt;"",IF(SUM(C4:D4)&lt;&gt;0,"是","否"),"是"))</f>
        <v>是</v>
      </c>
      <c r="G4" s="301" t="str">
        <f t="shared" ref="G4:G67" si="1">IF(LEN(A4)=3,"类",IF(LEN(A4)=5,"款","项"))</f>
        <v>类</v>
      </c>
    </row>
    <row r="5" ht="38" customHeight="1" spans="1:7">
      <c r="A5" s="324" t="s">
        <v>2603</v>
      </c>
      <c r="B5" s="322" t="s">
        <v>2604</v>
      </c>
      <c r="C5" s="381"/>
      <c r="D5" s="381"/>
      <c r="E5" s="327" t="str">
        <f t="shared" ref="E5:E23" si="2">IF(C5&gt;0,D5/C5-1,IF(C5&lt;0,-(D5/C5-1),""))</f>
        <v/>
      </c>
      <c r="F5" s="321" t="str">
        <f t="shared" si="0"/>
        <v>否</v>
      </c>
      <c r="G5" s="301" t="str">
        <f t="shared" si="1"/>
        <v>款</v>
      </c>
    </row>
    <row r="6" ht="38" customHeight="1" spans="1:7">
      <c r="A6" s="324" t="s">
        <v>2605</v>
      </c>
      <c r="B6" s="322" t="s">
        <v>2606</v>
      </c>
      <c r="C6" s="381"/>
      <c r="D6" s="381"/>
      <c r="E6" s="327" t="str">
        <f t="shared" si="2"/>
        <v/>
      </c>
      <c r="F6" s="321" t="str">
        <f t="shared" si="0"/>
        <v>否</v>
      </c>
      <c r="G6" s="301" t="str">
        <f t="shared" si="1"/>
        <v>项</v>
      </c>
    </row>
    <row r="7" ht="38" customHeight="1" spans="1:7">
      <c r="A7" s="324" t="s">
        <v>2607</v>
      </c>
      <c r="B7" s="322" t="s">
        <v>2608</v>
      </c>
      <c r="C7" s="381"/>
      <c r="D7" s="381"/>
      <c r="E7" s="327" t="str">
        <f t="shared" si="2"/>
        <v/>
      </c>
      <c r="F7" s="321" t="str">
        <f t="shared" si="0"/>
        <v>否</v>
      </c>
      <c r="G7" s="301" t="str">
        <f t="shared" si="1"/>
        <v>项</v>
      </c>
    </row>
    <row r="8" ht="38" customHeight="1" spans="1:7">
      <c r="A8" s="324" t="s">
        <v>2609</v>
      </c>
      <c r="B8" s="322" t="s">
        <v>2610</v>
      </c>
      <c r="C8" s="381"/>
      <c r="D8" s="381"/>
      <c r="E8" s="327" t="str">
        <f t="shared" si="2"/>
        <v/>
      </c>
      <c r="F8" s="321" t="str">
        <f t="shared" si="0"/>
        <v>否</v>
      </c>
      <c r="G8" s="301" t="str">
        <f t="shared" si="1"/>
        <v>项</v>
      </c>
    </row>
    <row r="9" s="297" customFormat="1" ht="38" customHeight="1" spans="1:7">
      <c r="A9" s="324" t="s">
        <v>2611</v>
      </c>
      <c r="B9" s="322" t="s">
        <v>2612</v>
      </c>
      <c r="C9" s="381">
        <v>0</v>
      </c>
      <c r="D9" s="381">
        <v>0</v>
      </c>
      <c r="E9" s="327" t="str">
        <f t="shared" si="2"/>
        <v/>
      </c>
      <c r="F9" s="321" t="str">
        <f t="shared" si="0"/>
        <v>否</v>
      </c>
      <c r="G9" s="301" t="str">
        <f t="shared" si="1"/>
        <v>项</v>
      </c>
    </row>
    <row r="10" ht="38" customHeight="1" spans="1:7">
      <c r="A10" s="324" t="s">
        <v>2613</v>
      </c>
      <c r="B10" s="322" t="s">
        <v>2614</v>
      </c>
      <c r="C10" s="381"/>
      <c r="D10" s="381"/>
      <c r="E10" s="327" t="str">
        <f t="shared" si="2"/>
        <v/>
      </c>
      <c r="F10" s="321" t="str">
        <f t="shared" si="0"/>
        <v>否</v>
      </c>
      <c r="G10" s="301" t="str">
        <f t="shared" si="1"/>
        <v>项</v>
      </c>
    </row>
    <row r="11" ht="38" customHeight="1" spans="1:7">
      <c r="A11" s="324" t="s">
        <v>2615</v>
      </c>
      <c r="B11" s="322" t="s">
        <v>2616</v>
      </c>
      <c r="C11" s="380">
        <v>20</v>
      </c>
      <c r="D11" s="319">
        <v>20</v>
      </c>
      <c r="E11" s="327">
        <f t="shared" si="2"/>
        <v>0</v>
      </c>
      <c r="F11" s="321" t="str">
        <f t="shared" si="0"/>
        <v>是</v>
      </c>
      <c r="G11" s="301" t="str">
        <f t="shared" si="1"/>
        <v>款</v>
      </c>
    </row>
    <row r="12" s="297" customFormat="1" ht="38" customHeight="1" spans="1:7">
      <c r="A12" s="324" t="s">
        <v>2617</v>
      </c>
      <c r="B12" s="322" t="s">
        <v>2618</v>
      </c>
      <c r="C12" s="381">
        <v>0</v>
      </c>
      <c r="D12" s="381">
        <v>0</v>
      </c>
      <c r="E12" s="327" t="str">
        <f t="shared" si="2"/>
        <v/>
      </c>
      <c r="F12" s="321" t="str">
        <f t="shared" si="0"/>
        <v>否</v>
      </c>
      <c r="G12" s="301" t="str">
        <f t="shared" si="1"/>
        <v>项</v>
      </c>
    </row>
    <row r="13" ht="38" customHeight="1" spans="1:7">
      <c r="A13" s="324" t="s">
        <v>2619</v>
      </c>
      <c r="B13" s="322" t="s">
        <v>2620</v>
      </c>
      <c r="C13" s="381">
        <v>0</v>
      </c>
      <c r="D13" s="381">
        <v>0</v>
      </c>
      <c r="E13" s="327" t="str">
        <f t="shared" si="2"/>
        <v/>
      </c>
      <c r="F13" s="321" t="str">
        <f t="shared" si="0"/>
        <v>否</v>
      </c>
      <c r="G13" s="301" t="str">
        <f t="shared" si="1"/>
        <v>项</v>
      </c>
    </row>
    <row r="14" s="297" customFormat="1" ht="38" customHeight="1" spans="1:7">
      <c r="A14" s="324" t="s">
        <v>2621</v>
      </c>
      <c r="B14" s="322" t="s">
        <v>2622</v>
      </c>
      <c r="C14" s="381"/>
      <c r="D14" s="381"/>
      <c r="E14" s="327" t="str">
        <f t="shared" si="2"/>
        <v/>
      </c>
      <c r="F14" s="321" t="str">
        <f t="shared" si="0"/>
        <v>否</v>
      </c>
      <c r="G14" s="301" t="str">
        <f t="shared" si="1"/>
        <v>项</v>
      </c>
    </row>
    <row r="15" ht="38" customHeight="1" spans="1:7">
      <c r="A15" s="324" t="s">
        <v>2623</v>
      </c>
      <c r="B15" s="322" t="s">
        <v>2624</v>
      </c>
      <c r="C15" s="380">
        <v>20</v>
      </c>
      <c r="D15" s="319">
        <v>20</v>
      </c>
      <c r="E15" s="327">
        <f t="shared" si="2"/>
        <v>0</v>
      </c>
      <c r="F15" s="321" t="str">
        <f t="shared" si="0"/>
        <v>是</v>
      </c>
      <c r="G15" s="301" t="str">
        <f t="shared" si="1"/>
        <v>项</v>
      </c>
    </row>
    <row r="16" ht="38" customHeight="1" spans="1:7">
      <c r="A16" s="324" t="s">
        <v>2625</v>
      </c>
      <c r="B16" s="322" t="s">
        <v>2626</v>
      </c>
      <c r="C16" s="381"/>
      <c r="D16" s="381"/>
      <c r="E16" s="327" t="str">
        <f t="shared" si="2"/>
        <v/>
      </c>
      <c r="F16" s="321" t="str">
        <f t="shared" si="0"/>
        <v>否</v>
      </c>
      <c r="G16" s="301" t="str">
        <f t="shared" si="1"/>
        <v>项</v>
      </c>
    </row>
    <row r="17" s="297" customFormat="1" ht="38" customHeight="1" spans="1:7">
      <c r="A17" s="324" t="s">
        <v>2627</v>
      </c>
      <c r="B17" s="322" t="s">
        <v>2628</v>
      </c>
      <c r="C17" s="381">
        <f>SUM(C18:C19)</f>
        <v>0</v>
      </c>
      <c r="D17" s="381">
        <f>SUM(D18:D19)</f>
        <v>0</v>
      </c>
      <c r="E17" s="327" t="str">
        <f t="shared" si="2"/>
        <v/>
      </c>
      <c r="F17" s="321" t="str">
        <f t="shared" si="0"/>
        <v>否</v>
      </c>
      <c r="G17" s="301" t="str">
        <f t="shared" si="1"/>
        <v>款</v>
      </c>
    </row>
    <row r="18" s="297" customFormat="1" ht="38" customHeight="1" spans="1:7">
      <c r="A18" s="324" t="s">
        <v>2629</v>
      </c>
      <c r="B18" s="322" t="s">
        <v>2630</v>
      </c>
      <c r="C18" s="381">
        <v>0</v>
      </c>
      <c r="D18" s="381">
        <v>0</v>
      </c>
      <c r="E18" s="327" t="str">
        <f t="shared" si="2"/>
        <v/>
      </c>
      <c r="F18" s="321" t="str">
        <f t="shared" si="0"/>
        <v>否</v>
      </c>
      <c r="G18" s="301" t="str">
        <f t="shared" si="1"/>
        <v>项</v>
      </c>
    </row>
    <row r="19" s="297" customFormat="1" ht="38" customHeight="1" spans="1:7">
      <c r="A19" s="324" t="s">
        <v>2631</v>
      </c>
      <c r="B19" s="322" t="s">
        <v>2632</v>
      </c>
      <c r="C19" s="381">
        <v>0</v>
      </c>
      <c r="D19" s="381">
        <v>0</v>
      </c>
      <c r="E19" s="327" t="str">
        <f t="shared" si="2"/>
        <v/>
      </c>
      <c r="F19" s="321" t="str">
        <f t="shared" si="0"/>
        <v>否</v>
      </c>
      <c r="G19" s="301" t="str">
        <f t="shared" si="1"/>
        <v>项</v>
      </c>
    </row>
    <row r="20" ht="38" customHeight="1" spans="1:7">
      <c r="A20" s="316" t="s">
        <v>121</v>
      </c>
      <c r="B20" s="317" t="s">
        <v>2633</v>
      </c>
      <c r="C20" s="325">
        <f>C21</f>
        <v>49</v>
      </c>
      <c r="D20" s="325">
        <f>D21</f>
        <v>50</v>
      </c>
      <c r="E20" s="327">
        <f t="shared" si="2"/>
        <v>0.02</v>
      </c>
      <c r="F20" s="321" t="str">
        <f t="shared" si="0"/>
        <v>是</v>
      </c>
      <c r="G20" s="301" t="str">
        <f t="shared" si="1"/>
        <v>类</v>
      </c>
    </row>
    <row r="21" ht="38" customHeight="1" spans="1:7">
      <c r="A21" s="324" t="s">
        <v>2634</v>
      </c>
      <c r="B21" s="322" t="s">
        <v>2635</v>
      </c>
      <c r="C21" s="380">
        <v>49</v>
      </c>
      <c r="D21" s="319">
        <v>50</v>
      </c>
      <c r="E21" s="327">
        <f t="shared" si="2"/>
        <v>0.02</v>
      </c>
      <c r="F21" s="321" t="str">
        <f t="shared" si="0"/>
        <v>是</v>
      </c>
      <c r="G21" s="301" t="str">
        <f t="shared" si="1"/>
        <v>款</v>
      </c>
    </row>
    <row r="22" ht="38" customHeight="1" spans="1:7">
      <c r="A22" s="324" t="s">
        <v>2636</v>
      </c>
      <c r="B22" s="322" t="s">
        <v>2637</v>
      </c>
      <c r="C22" s="380">
        <v>1</v>
      </c>
      <c r="D22" s="319">
        <v>50</v>
      </c>
      <c r="E22" s="327">
        <f t="shared" si="2"/>
        <v>49</v>
      </c>
      <c r="F22" s="321" t="str">
        <f t="shared" si="0"/>
        <v>是</v>
      </c>
      <c r="G22" s="301" t="str">
        <f t="shared" si="1"/>
        <v>项</v>
      </c>
    </row>
    <row r="23" ht="38" customHeight="1" spans="1:7">
      <c r="A23" s="324" t="s">
        <v>2638</v>
      </c>
      <c r="B23" s="322" t="s">
        <v>2639</v>
      </c>
      <c r="C23" s="380">
        <v>48</v>
      </c>
      <c r="D23" s="319">
        <v>0</v>
      </c>
      <c r="E23" s="327">
        <f t="shared" si="2"/>
        <v>-1</v>
      </c>
      <c r="F23" s="321" t="str">
        <f t="shared" si="0"/>
        <v>是</v>
      </c>
      <c r="G23" s="301" t="str">
        <f t="shared" si="1"/>
        <v>项</v>
      </c>
    </row>
    <row r="24" ht="38" customHeight="1" spans="1:7">
      <c r="A24" s="324" t="s">
        <v>2640</v>
      </c>
      <c r="B24" s="322" t="s">
        <v>2641</v>
      </c>
      <c r="C24" s="381"/>
      <c r="D24" s="381"/>
      <c r="E24" s="327" t="str">
        <f t="shared" ref="E4:E67" si="3">IF(C24&gt;0,D24/C24-1,IF(C24&lt;0,-(D24/C24-1),""))</f>
        <v/>
      </c>
      <c r="F24" s="321" t="str">
        <f t="shared" si="0"/>
        <v>否</v>
      </c>
      <c r="G24" s="301" t="str">
        <f t="shared" si="1"/>
        <v>项</v>
      </c>
    </row>
    <row r="25" ht="38" customHeight="1" spans="1:7">
      <c r="A25" s="324" t="s">
        <v>2642</v>
      </c>
      <c r="B25" s="322" t="s">
        <v>2643</v>
      </c>
      <c r="C25" s="381"/>
      <c r="D25" s="381"/>
      <c r="E25" s="327"/>
      <c r="F25" s="321" t="str">
        <f t="shared" si="0"/>
        <v>否</v>
      </c>
      <c r="G25" s="301" t="str">
        <f t="shared" si="1"/>
        <v>款</v>
      </c>
    </row>
    <row r="26" s="297" customFormat="1" ht="38" customHeight="1" spans="1:7">
      <c r="A26" s="324" t="s">
        <v>2644</v>
      </c>
      <c r="B26" s="322" t="s">
        <v>2637</v>
      </c>
      <c r="C26" s="381"/>
      <c r="D26" s="381"/>
      <c r="E26" s="327" t="str">
        <f t="shared" si="3"/>
        <v/>
      </c>
      <c r="F26" s="321" t="str">
        <f t="shared" si="0"/>
        <v>否</v>
      </c>
      <c r="G26" s="301" t="str">
        <f t="shared" si="1"/>
        <v>项</v>
      </c>
    </row>
    <row r="27" ht="38" customHeight="1" spans="1:7">
      <c r="A27" s="324" t="s">
        <v>2645</v>
      </c>
      <c r="B27" s="322" t="s">
        <v>2639</v>
      </c>
      <c r="C27" s="381"/>
      <c r="D27" s="381"/>
      <c r="E27" s="327" t="str">
        <f t="shared" si="3"/>
        <v/>
      </c>
      <c r="F27" s="321" t="str">
        <f t="shared" si="0"/>
        <v>否</v>
      </c>
      <c r="G27" s="301" t="str">
        <f t="shared" si="1"/>
        <v>项</v>
      </c>
    </row>
    <row r="28" ht="38" customHeight="1" spans="1:7">
      <c r="A28" s="324" t="s">
        <v>2646</v>
      </c>
      <c r="B28" s="322" t="s">
        <v>2647</v>
      </c>
      <c r="C28" s="381"/>
      <c r="D28" s="381"/>
      <c r="E28" s="327" t="str">
        <f t="shared" si="3"/>
        <v/>
      </c>
      <c r="F28" s="321" t="str">
        <f t="shared" si="0"/>
        <v>否</v>
      </c>
      <c r="G28" s="301" t="str">
        <f t="shared" si="1"/>
        <v>项</v>
      </c>
    </row>
    <row r="29" s="300" customFormat="1" ht="38" customHeight="1" spans="1:7">
      <c r="A29" s="324" t="s">
        <v>2648</v>
      </c>
      <c r="B29" s="322" t="s">
        <v>2649</v>
      </c>
      <c r="C29" s="381"/>
      <c r="D29" s="381"/>
      <c r="E29" s="327"/>
      <c r="F29" s="321" t="str">
        <f t="shared" si="0"/>
        <v>否</v>
      </c>
      <c r="G29" s="301" t="str">
        <f t="shared" si="1"/>
        <v>款</v>
      </c>
    </row>
    <row r="30" s="297" customFormat="1" ht="38" customHeight="1" spans="1:7">
      <c r="A30" s="324" t="s">
        <v>2650</v>
      </c>
      <c r="B30" s="322" t="s">
        <v>2639</v>
      </c>
      <c r="C30" s="381">
        <v>0</v>
      </c>
      <c r="D30" s="381">
        <v>0</v>
      </c>
      <c r="E30" s="327" t="str">
        <f t="shared" si="3"/>
        <v/>
      </c>
      <c r="F30" s="321" t="str">
        <f t="shared" si="0"/>
        <v>否</v>
      </c>
      <c r="G30" s="301" t="str">
        <f t="shared" si="1"/>
        <v>项</v>
      </c>
    </row>
    <row r="31" s="297" customFormat="1" ht="38" customHeight="1" spans="1:7">
      <c r="A31" s="324" t="s">
        <v>2651</v>
      </c>
      <c r="B31" s="322" t="s">
        <v>2652</v>
      </c>
      <c r="C31" s="381"/>
      <c r="D31" s="381"/>
      <c r="E31" s="327" t="str">
        <f t="shared" si="3"/>
        <v/>
      </c>
      <c r="F31" s="321" t="str">
        <f t="shared" si="0"/>
        <v>否</v>
      </c>
      <c r="G31" s="301" t="str">
        <f t="shared" si="1"/>
        <v>项</v>
      </c>
    </row>
    <row r="32" ht="38" customHeight="1" spans="1:7">
      <c r="A32" s="316" t="s">
        <v>125</v>
      </c>
      <c r="B32" s="317" t="s">
        <v>2653</v>
      </c>
      <c r="C32" s="325"/>
      <c r="D32" s="325"/>
      <c r="E32" s="329"/>
      <c r="F32" s="321" t="str">
        <f t="shared" si="0"/>
        <v>是</v>
      </c>
      <c r="G32" s="301" t="str">
        <f t="shared" si="1"/>
        <v>类</v>
      </c>
    </row>
    <row r="33" ht="38" customHeight="1" spans="1:7">
      <c r="A33" s="324" t="s">
        <v>2654</v>
      </c>
      <c r="B33" s="322" t="s">
        <v>2655</v>
      </c>
      <c r="C33" s="381"/>
      <c r="D33" s="381"/>
      <c r="E33" s="327"/>
      <c r="F33" s="321" t="str">
        <f t="shared" si="0"/>
        <v>否</v>
      </c>
      <c r="G33" s="301" t="str">
        <f t="shared" si="1"/>
        <v>款</v>
      </c>
    </row>
    <row r="34" s="297" customFormat="1" ht="38" customHeight="1" spans="1:7">
      <c r="A34" s="324">
        <v>2116001</v>
      </c>
      <c r="B34" s="322" t="s">
        <v>2656</v>
      </c>
      <c r="C34" s="381"/>
      <c r="D34" s="381"/>
      <c r="E34" s="327" t="str">
        <f t="shared" si="3"/>
        <v/>
      </c>
      <c r="F34" s="321" t="str">
        <f t="shared" si="0"/>
        <v>否</v>
      </c>
      <c r="G34" s="301" t="str">
        <f t="shared" si="1"/>
        <v>项</v>
      </c>
    </row>
    <row r="35" s="297" customFormat="1" ht="38" customHeight="1" spans="1:7">
      <c r="A35" s="324">
        <v>2116002</v>
      </c>
      <c r="B35" s="322" t="s">
        <v>2657</v>
      </c>
      <c r="C35" s="381"/>
      <c r="D35" s="381"/>
      <c r="E35" s="327" t="str">
        <f t="shared" si="3"/>
        <v/>
      </c>
      <c r="F35" s="321" t="str">
        <f t="shared" si="0"/>
        <v>否</v>
      </c>
      <c r="G35" s="301" t="str">
        <f t="shared" si="1"/>
        <v>项</v>
      </c>
    </row>
    <row r="36" s="297" customFormat="1" ht="38" customHeight="1" spans="1:7">
      <c r="A36" s="324">
        <v>2116003</v>
      </c>
      <c r="B36" s="322" t="s">
        <v>2658</v>
      </c>
      <c r="C36" s="381">
        <v>0</v>
      </c>
      <c r="D36" s="381">
        <v>0</v>
      </c>
      <c r="E36" s="327" t="str">
        <f t="shared" si="3"/>
        <v/>
      </c>
      <c r="F36" s="321" t="str">
        <f t="shared" si="0"/>
        <v>否</v>
      </c>
      <c r="G36" s="301" t="str">
        <f t="shared" si="1"/>
        <v>项</v>
      </c>
    </row>
    <row r="37" s="300" customFormat="1" ht="38" customHeight="1" spans="1:7">
      <c r="A37" s="324">
        <v>2116099</v>
      </c>
      <c r="B37" s="322" t="s">
        <v>2659</v>
      </c>
      <c r="C37" s="381"/>
      <c r="D37" s="381"/>
      <c r="E37" s="327" t="str">
        <f t="shared" si="3"/>
        <v/>
      </c>
      <c r="F37" s="321" t="str">
        <f t="shared" si="0"/>
        <v>否</v>
      </c>
      <c r="G37" s="301" t="str">
        <f t="shared" si="1"/>
        <v>项</v>
      </c>
    </row>
    <row r="38" s="297" customFormat="1" ht="38" customHeight="1" spans="1:7">
      <c r="A38" s="324">
        <v>21161</v>
      </c>
      <c r="B38" s="322" t="s">
        <v>2660</v>
      </c>
      <c r="C38" s="381">
        <f>SUM(C39:C42)</f>
        <v>0</v>
      </c>
      <c r="D38" s="381">
        <f>SUM(D39:D42)</f>
        <v>0</v>
      </c>
      <c r="E38" s="327" t="str">
        <f t="shared" si="3"/>
        <v/>
      </c>
      <c r="F38" s="321" t="str">
        <f t="shared" si="0"/>
        <v>否</v>
      </c>
      <c r="G38" s="301" t="str">
        <f t="shared" si="1"/>
        <v>款</v>
      </c>
    </row>
    <row r="39" ht="38" customHeight="1" spans="1:7">
      <c r="A39" s="324">
        <v>2116101</v>
      </c>
      <c r="B39" s="322" t="s">
        <v>2661</v>
      </c>
      <c r="C39" s="381">
        <v>0</v>
      </c>
      <c r="D39" s="381">
        <v>0</v>
      </c>
      <c r="E39" s="327" t="str">
        <f t="shared" si="3"/>
        <v/>
      </c>
      <c r="F39" s="321" t="str">
        <f t="shared" si="0"/>
        <v>否</v>
      </c>
      <c r="G39" s="301" t="str">
        <f t="shared" si="1"/>
        <v>项</v>
      </c>
    </row>
    <row r="40" ht="38" customHeight="1" spans="1:7">
      <c r="A40" s="324">
        <v>2116102</v>
      </c>
      <c r="B40" s="322" t="s">
        <v>2662</v>
      </c>
      <c r="C40" s="381">
        <v>0</v>
      </c>
      <c r="D40" s="381">
        <v>0</v>
      </c>
      <c r="E40" s="327" t="str">
        <f t="shared" si="3"/>
        <v/>
      </c>
      <c r="F40" s="321" t="str">
        <f t="shared" si="0"/>
        <v>否</v>
      </c>
      <c r="G40" s="301" t="str">
        <f t="shared" si="1"/>
        <v>项</v>
      </c>
    </row>
    <row r="41" ht="38" customHeight="1" spans="1:7">
      <c r="A41" s="324">
        <v>2116103</v>
      </c>
      <c r="B41" s="322" t="s">
        <v>2663</v>
      </c>
      <c r="C41" s="381">
        <v>0</v>
      </c>
      <c r="D41" s="381">
        <v>0</v>
      </c>
      <c r="E41" s="327" t="str">
        <f t="shared" si="3"/>
        <v/>
      </c>
      <c r="F41" s="321" t="str">
        <f t="shared" si="0"/>
        <v>否</v>
      </c>
      <c r="G41" s="301" t="str">
        <f t="shared" si="1"/>
        <v>项</v>
      </c>
    </row>
    <row r="42" ht="38" customHeight="1" spans="1:7">
      <c r="A42" s="324">
        <v>2116104</v>
      </c>
      <c r="B42" s="322" t="s">
        <v>2664</v>
      </c>
      <c r="C42" s="381">
        <v>0</v>
      </c>
      <c r="D42" s="381">
        <v>0</v>
      </c>
      <c r="E42" s="327" t="str">
        <f t="shared" si="3"/>
        <v/>
      </c>
      <c r="F42" s="321" t="str">
        <f t="shared" si="0"/>
        <v>否</v>
      </c>
      <c r="G42" s="301" t="str">
        <f t="shared" si="1"/>
        <v>项</v>
      </c>
    </row>
    <row r="43" ht="38" customHeight="1" spans="1:7">
      <c r="A43" s="316" t="s">
        <v>127</v>
      </c>
      <c r="B43" s="317" t="s">
        <v>2665</v>
      </c>
      <c r="C43" s="325">
        <v>8746</v>
      </c>
      <c r="D43" s="325">
        <v>2083</v>
      </c>
      <c r="E43" s="327">
        <f t="shared" si="3"/>
        <v>-0.762</v>
      </c>
      <c r="F43" s="321" t="str">
        <f t="shared" si="0"/>
        <v>是</v>
      </c>
      <c r="G43" s="301" t="str">
        <f t="shared" si="1"/>
        <v>类</v>
      </c>
    </row>
    <row r="44" ht="38" customHeight="1" spans="1:7">
      <c r="A44" s="324" t="s">
        <v>2666</v>
      </c>
      <c r="B44" s="322" t="s">
        <v>2667</v>
      </c>
      <c r="C44" s="381">
        <v>8746</v>
      </c>
      <c r="D44" s="381">
        <v>2083</v>
      </c>
      <c r="E44" s="327">
        <f t="shared" si="3"/>
        <v>-0.762</v>
      </c>
      <c r="F44" s="321" t="str">
        <f t="shared" si="0"/>
        <v>是</v>
      </c>
      <c r="G44" s="301" t="str">
        <f t="shared" si="1"/>
        <v>款</v>
      </c>
    </row>
    <row r="45" ht="38" customHeight="1" spans="1:7">
      <c r="A45" s="324" t="s">
        <v>2668</v>
      </c>
      <c r="B45" s="322" t="s">
        <v>2669</v>
      </c>
      <c r="C45" s="381">
        <v>944</v>
      </c>
      <c r="D45" s="381">
        <v>0</v>
      </c>
      <c r="E45" s="327">
        <f t="shared" si="3"/>
        <v>-1</v>
      </c>
      <c r="F45" s="321" t="str">
        <f t="shared" si="0"/>
        <v>是</v>
      </c>
      <c r="G45" s="301" t="str">
        <f t="shared" si="1"/>
        <v>项</v>
      </c>
    </row>
    <row r="46" ht="38" customHeight="1" spans="1:7">
      <c r="A46" s="324" t="s">
        <v>2670</v>
      </c>
      <c r="B46" s="322" t="s">
        <v>2671</v>
      </c>
      <c r="C46" s="381">
        <v>159</v>
      </c>
      <c r="D46" s="381">
        <v>150</v>
      </c>
      <c r="E46" s="327">
        <f t="shared" si="3"/>
        <v>-0.057</v>
      </c>
      <c r="F46" s="321" t="str">
        <f t="shared" si="0"/>
        <v>是</v>
      </c>
      <c r="G46" s="301" t="str">
        <f t="shared" si="1"/>
        <v>项</v>
      </c>
    </row>
    <row r="47" ht="38" customHeight="1" spans="1:7">
      <c r="A47" s="324" t="s">
        <v>2672</v>
      </c>
      <c r="B47" s="322" t="s">
        <v>2673</v>
      </c>
      <c r="C47" s="381"/>
      <c r="D47" s="381"/>
      <c r="E47" s="327" t="str">
        <f t="shared" si="3"/>
        <v/>
      </c>
      <c r="F47" s="321" t="str">
        <f t="shared" si="0"/>
        <v>否</v>
      </c>
      <c r="G47" s="301" t="str">
        <f t="shared" si="1"/>
        <v>项</v>
      </c>
    </row>
    <row r="48" ht="38" customHeight="1" spans="1:7">
      <c r="A48" s="324" t="s">
        <v>2674</v>
      </c>
      <c r="B48" s="322" t="s">
        <v>2675</v>
      </c>
      <c r="C48" s="381"/>
      <c r="D48" s="381"/>
      <c r="E48" s="327" t="str">
        <f t="shared" si="3"/>
        <v/>
      </c>
      <c r="F48" s="321" t="str">
        <f t="shared" si="0"/>
        <v>否</v>
      </c>
      <c r="G48" s="301" t="str">
        <f t="shared" si="1"/>
        <v>项</v>
      </c>
    </row>
    <row r="49" ht="38" customHeight="1" spans="1:7">
      <c r="A49" s="324" t="s">
        <v>2676</v>
      </c>
      <c r="B49" s="322" t="s">
        <v>2677</v>
      </c>
      <c r="C49" s="381"/>
      <c r="D49" s="381"/>
      <c r="E49" s="327" t="str">
        <f t="shared" si="3"/>
        <v/>
      </c>
      <c r="F49" s="321" t="str">
        <f t="shared" si="0"/>
        <v>否</v>
      </c>
      <c r="G49" s="301" t="str">
        <f t="shared" si="1"/>
        <v>项</v>
      </c>
    </row>
    <row r="50" ht="38" customHeight="1" spans="1:7">
      <c r="A50" s="324" t="s">
        <v>2678</v>
      </c>
      <c r="B50" s="322" t="s">
        <v>2679</v>
      </c>
      <c r="C50" s="381"/>
      <c r="D50" s="381"/>
      <c r="E50" s="327" t="str">
        <f t="shared" si="3"/>
        <v/>
      </c>
      <c r="F50" s="321" t="str">
        <f t="shared" si="0"/>
        <v>否</v>
      </c>
      <c r="G50" s="301" t="str">
        <f t="shared" si="1"/>
        <v>项</v>
      </c>
    </row>
    <row r="51" ht="38" customHeight="1" spans="1:7">
      <c r="A51" s="324" t="s">
        <v>2680</v>
      </c>
      <c r="B51" s="322" t="s">
        <v>2681</v>
      </c>
      <c r="C51" s="381"/>
      <c r="D51" s="381"/>
      <c r="E51" s="327" t="str">
        <f t="shared" si="3"/>
        <v/>
      </c>
      <c r="F51" s="321" t="str">
        <f t="shared" si="0"/>
        <v>否</v>
      </c>
      <c r="G51" s="301" t="str">
        <f t="shared" si="1"/>
        <v>项</v>
      </c>
    </row>
    <row r="52" ht="38" customHeight="1" spans="1:7">
      <c r="A52" s="324" t="s">
        <v>2682</v>
      </c>
      <c r="B52" s="322" t="s">
        <v>2683</v>
      </c>
      <c r="C52" s="381"/>
      <c r="D52" s="381"/>
      <c r="E52" s="327" t="str">
        <f t="shared" si="3"/>
        <v/>
      </c>
      <c r="F52" s="321" t="str">
        <f t="shared" si="0"/>
        <v>否</v>
      </c>
      <c r="G52" s="301" t="str">
        <f t="shared" si="1"/>
        <v>项</v>
      </c>
    </row>
    <row r="53" ht="38" customHeight="1" spans="1:7">
      <c r="A53" s="324" t="s">
        <v>2684</v>
      </c>
      <c r="B53" s="322" t="s">
        <v>2685</v>
      </c>
      <c r="C53" s="381"/>
      <c r="D53" s="381"/>
      <c r="E53" s="327" t="str">
        <f t="shared" si="3"/>
        <v/>
      </c>
      <c r="F53" s="321" t="str">
        <f t="shared" si="0"/>
        <v>否</v>
      </c>
      <c r="G53" s="301" t="str">
        <f t="shared" si="1"/>
        <v>项</v>
      </c>
    </row>
    <row r="54" ht="38" customHeight="1" spans="1:7">
      <c r="A54" s="324" t="s">
        <v>2686</v>
      </c>
      <c r="B54" s="322" t="s">
        <v>2687</v>
      </c>
      <c r="C54" s="381"/>
      <c r="D54" s="381"/>
      <c r="E54" s="327" t="str">
        <f t="shared" si="3"/>
        <v/>
      </c>
      <c r="F54" s="321" t="str">
        <f t="shared" si="0"/>
        <v>否</v>
      </c>
      <c r="G54" s="301" t="str">
        <f t="shared" si="1"/>
        <v>项</v>
      </c>
    </row>
    <row r="55" ht="38" customHeight="1" spans="1:7">
      <c r="A55" s="324" t="s">
        <v>2688</v>
      </c>
      <c r="B55" s="322" t="s">
        <v>2689</v>
      </c>
      <c r="C55" s="381"/>
      <c r="D55" s="381"/>
      <c r="E55" s="327" t="str">
        <f t="shared" si="3"/>
        <v/>
      </c>
      <c r="F55" s="321" t="str">
        <f t="shared" si="0"/>
        <v>否</v>
      </c>
      <c r="G55" s="301" t="str">
        <f t="shared" si="1"/>
        <v>项</v>
      </c>
    </row>
    <row r="56" ht="38" customHeight="1" spans="1:7">
      <c r="A56" s="324" t="s">
        <v>2690</v>
      </c>
      <c r="B56" s="322" t="s">
        <v>2691</v>
      </c>
      <c r="C56" s="381">
        <v>7643</v>
      </c>
      <c r="D56" s="381">
        <v>1933</v>
      </c>
      <c r="E56" s="327">
        <f t="shared" si="3"/>
        <v>-0.747</v>
      </c>
      <c r="F56" s="321" t="str">
        <f t="shared" si="0"/>
        <v>是</v>
      </c>
      <c r="G56" s="301" t="str">
        <f t="shared" si="1"/>
        <v>项</v>
      </c>
    </row>
    <row r="57" ht="38" customHeight="1" spans="1:7">
      <c r="A57" s="324" t="s">
        <v>2692</v>
      </c>
      <c r="B57" s="322" t="s">
        <v>2693</v>
      </c>
      <c r="C57" s="381"/>
      <c r="D57" s="381"/>
      <c r="E57" s="327"/>
      <c r="F57" s="321" t="str">
        <f t="shared" si="0"/>
        <v>否</v>
      </c>
      <c r="G57" s="301" t="str">
        <f t="shared" si="1"/>
        <v>款</v>
      </c>
    </row>
    <row r="58" ht="38" customHeight="1" spans="1:7">
      <c r="A58" s="324" t="s">
        <v>2694</v>
      </c>
      <c r="B58" s="322" t="s">
        <v>2669</v>
      </c>
      <c r="C58" s="381"/>
      <c r="D58" s="381"/>
      <c r="E58" s="327" t="str">
        <f t="shared" si="3"/>
        <v/>
      </c>
      <c r="F58" s="321" t="str">
        <f t="shared" si="0"/>
        <v>否</v>
      </c>
      <c r="G58" s="301" t="str">
        <f t="shared" si="1"/>
        <v>项</v>
      </c>
    </row>
    <row r="59" ht="38" customHeight="1" spans="1:7">
      <c r="A59" s="324" t="s">
        <v>2695</v>
      </c>
      <c r="B59" s="322" t="s">
        <v>2671</v>
      </c>
      <c r="C59" s="381"/>
      <c r="D59" s="381"/>
      <c r="E59" s="327" t="str">
        <f t="shared" si="3"/>
        <v/>
      </c>
      <c r="F59" s="321" t="str">
        <f t="shared" si="0"/>
        <v>否</v>
      </c>
      <c r="G59" s="301" t="str">
        <f t="shared" si="1"/>
        <v>项</v>
      </c>
    </row>
    <row r="60" ht="38" customHeight="1" spans="1:7">
      <c r="A60" s="324" t="s">
        <v>2696</v>
      </c>
      <c r="B60" s="322" t="s">
        <v>2697</v>
      </c>
      <c r="C60" s="381"/>
      <c r="D60" s="381"/>
      <c r="E60" s="327" t="str">
        <f t="shared" si="3"/>
        <v/>
      </c>
      <c r="F60" s="321" t="str">
        <f t="shared" si="0"/>
        <v>否</v>
      </c>
      <c r="G60" s="301" t="str">
        <f t="shared" si="1"/>
        <v>项</v>
      </c>
    </row>
    <row r="61" ht="38" customHeight="1" spans="1:7">
      <c r="A61" s="324" t="s">
        <v>2698</v>
      </c>
      <c r="B61" s="322" t="s">
        <v>2699</v>
      </c>
      <c r="C61" s="381"/>
      <c r="D61" s="381"/>
      <c r="E61" s="327"/>
      <c r="F61" s="321" t="str">
        <f t="shared" si="0"/>
        <v>否</v>
      </c>
      <c r="G61" s="301" t="str">
        <f t="shared" si="1"/>
        <v>款</v>
      </c>
    </row>
    <row r="62" ht="38" customHeight="1" spans="1:7">
      <c r="A62" s="324" t="s">
        <v>2700</v>
      </c>
      <c r="B62" s="322" t="s">
        <v>2701</v>
      </c>
      <c r="C62" s="381"/>
      <c r="D62" s="381"/>
      <c r="E62" s="327"/>
      <c r="F62" s="321" t="str">
        <f t="shared" si="0"/>
        <v>否</v>
      </c>
      <c r="G62" s="301" t="str">
        <f t="shared" si="1"/>
        <v>款</v>
      </c>
    </row>
    <row r="63" ht="38" customHeight="1" spans="1:7">
      <c r="A63" s="324" t="s">
        <v>2702</v>
      </c>
      <c r="B63" s="322" t="s">
        <v>2703</v>
      </c>
      <c r="C63" s="381"/>
      <c r="D63" s="381"/>
      <c r="E63" s="327" t="str">
        <f t="shared" si="3"/>
        <v/>
      </c>
      <c r="F63" s="321" t="str">
        <f t="shared" si="0"/>
        <v>否</v>
      </c>
      <c r="G63" s="301" t="str">
        <f t="shared" si="1"/>
        <v>项</v>
      </c>
    </row>
    <row r="64" ht="38" customHeight="1" spans="1:7">
      <c r="A64" s="324" t="s">
        <v>2704</v>
      </c>
      <c r="B64" s="322" t="s">
        <v>2705</v>
      </c>
      <c r="C64" s="381"/>
      <c r="D64" s="381"/>
      <c r="E64" s="327" t="str">
        <f t="shared" si="3"/>
        <v/>
      </c>
      <c r="F64" s="321" t="str">
        <f t="shared" si="0"/>
        <v>否</v>
      </c>
      <c r="G64" s="301" t="str">
        <f t="shared" si="1"/>
        <v>项</v>
      </c>
    </row>
    <row r="65" ht="38" customHeight="1" spans="1:7">
      <c r="A65" s="324" t="s">
        <v>2706</v>
      </c>
      <c r="B65" s="322" t="s">
        <v>2707</v>
      </c>
      <c r="C65" s="381"/>
      <c r="D65" s="381"/>
      <c r="E65" s="327" t="str">
        <f t="shared" si="3"/>
        <v/>
      </c>
      <c r="F65" s="321" t="str">
        <f t="shared" si="0"/>
        <v>否</v>
      </c>
      <c r="G65" s="301" t="str">
        <f t="shared" si="1"/>
        <v>项</v>
      </c>
    </row>
    <row r="66" ht="38" customHeight="1" spans="1:7">
      <c r="A66" s="324" t="s">
        <v>2708</v>
      </c>
      <c r="B66" s="322" t="s">
        <v>2709</v>
      </c>
      <c r="C66" s="381"/>
      <c r="D66" s="381"/>
      <c r="E66" s="327" t="str">
        <f t="shared" si="3"/>
        <v/>
      </c>
      <c r="F66" s="321" t="str">
        <f t="shared" si="0"/>
        <v>否</v>
      </c>
      <c r="G66" s="301" t="str">
        <f t="shared" si="1"/>
        <v>项</v>
      </c>
    </row>
    <row r="67" ht="38" customHeight="1" spans="1:7">
      <c r="A67" s="324" t="s">
        <v>2710</v>
      </c>
      <c r="B67" s="322" t="s">
        <v>2711</v>
      </c>
      <c r="C67" s="381"/>
      <c r="D67" s="381"/>
      <c r="E67" s="327" t="str">
        <f t="shared" si="3"/>
        <v/>
      </c>
      <c r="F67" s="321" t="str">
        <f t="shared" si="0"/>
        <v>否</v>
      </c>
      <c r="G67" s="301" t="str">
        <f t="shared" si="1"/>
        <v>项</v>
      </c>
    </row>
    <row r="68" ht="38" customHeight="1" spans="1:7">
      <c r="A68" s="324" t="s">
        <v>2712</v>
      </c>
      <c r="B68" s="322" t="s">
        <v>2713</v>
      </c>
      <c r="C68" s="381"/>
      <c r="D68" s="381"/>
      <c r="E68" s="327"/>
      <c r="F68" s="321" t="str">
        <f t="shared" ref="F68:F131" si="4">IF(LEN(A68)=3,"是",IF(B68&lt;&gt;"",IF(SUM(C68:D68)&lt;&gt;0,"是","否"),"是"))</f>
        <v>否</v>
      </c>
      <c r="G68" s="301" t="str">
        <f t="shared" ref="G68:G131" si="5">IF(LEN(A68)=3,"类",IF(LEN(A68)=5,"款","项"))</f>
        <v>款</v>
      </c>
    </row>
    <row r="69" ht="38" customHeight="1" spans="1:7">
      <c r="A69" s="324" t="s">
        <v>2714</v>
      </c>
      <c r="B69" s="322" t="s">
        <v>2715</v>
      </c>
      <c r="C69" s="381"/>
      <c r="D69" s="381"/>
      <c r="E69" s="327" t="str">
        <f t="shared" ref="E68:E131" si="6">IF(C69&gt;0,D69/C69-1,IF(C69&lt;0,-(D69/C69-1),""))</f>
        <v/>
      </c>
      <c r="F69" s="321" t="str">
        <f t="shared" si="4"/>
        <v>否</v>
      </c>
      <c r="G69" s="301" t="str">
        <f t="shared" si="5"/>
        <v>项</v>
      </c>
    </row>
    <row r="70" ht="38" customHeight="1" spans="1:7">
      <c r="A70" s="324" t="s">
        <v>2716</v>
      </c>
      <c r="B70" s="322" t="s">
        <v>2717</v>
      </c>
      <c r="C70" s="381"/>
      <c r="D70" s="381"/>
      <c r="E70" s="327" t="str">
        <f t="shared" si="6"/>
        <v/>
      </c>
      <c r="F70" s="321" t="str">
        <f t="shared" si="4"/>
        <v>否</v>
      </c>
      <c r="G70" s="301" t="str">
        <f t="shared" si="5"/>
        <v>项</v>
      </c>
    </row>
    <row r="71" ht="38" customHeight="1" spans="1:7">
      <c r="A71" s="324" t="s">
        <v>2718</v>
      </c>
      <c r="B71" s="322" t="s">
        <v>2719</v>
      </c>
      <c r="C71" s="381"/>
      <c r="D71" s="381"/>
      <c r="E71" s="327" t="str">
        <f t="shared" si="6"/>
        <v/>
      </c>
      <c r="F71" s="321" t="str">
        <f t="shared" si="4"/>
        <v>否</v>
      </c>
      <c r="G71" s="301" t="str">
        <f t="shared" si="5"/>
        <v>项</v>
      </c>
    </row>
    <row r="72" ht="38" customHeight="1" spans="1:7">
      <c r="A72" s="324" t="s">
        <v>2720</v>
      </c>
      <c r="B72" s="322" t="s">
        <v>2721</v>
      </c>
      <c r="C72" s="381"/>
      <c r="D72" s="381"/>
      <c r="E72" s="327"/>
      <c r="F72" s="321" t="str">
        <f t="shared" si="4"/>
        <v>否</v>
      </c>
      <c r="G72" s="301" t="str">
        <f t="shared" si="5"/>
        <v>款</v>
      </c>
    </row>
    <row r="73" ht="38" customHeight="1" spans="1:7">
      <c r="A73" s="324" t="s">
        <v>2722</v>
      </c>
      <c r="B73" s="322" t="s">
        <v>2669</v>
      </c>
      <c r="C73" s="381"/>
      <c r="D73" s="381"/>
      <c r="E73" s="327" t="str">
        <f t="shared" si="6"/>
        <v/>
      </c>
      <c r="F73" s="321" t="str">
        <f t="shared" si="4"/>
        <v>否</v>
      </c>
      <c r="G73" s="301" t="str">
        <f t="shared" si="5"/>
        <v>项</v>
      </c>
    </row>
    <row r="74" ht="38" customHeight="1" spans="1:7">
      <c r="A74" s="324" t="s">
        <v>2723</v>
      </c>
      <c r="B74" s="322" t="s">
        <v>2671</v>
      </c>
      <c r="C74" s="381"/>
      <c r="D74" s="381"/>
      <c r="E74" s="327" t="str">
        <f t="shared" si="6"/>
        <v/>
      </c>
      <c r="F74" s="321" t="str">
        <f t="shared" si="4"/>
        <v>否</v>
      </c>
      <c r="G74" s="301" t="str">
        <f t="shared" si="5"/>
        <v>项</v>
      </c>
    </row>
    <row r="75" ht="38" customHeight="1" spans="1:7">
      <c r="A75" s="324" t="s">
        <v>2724</v>
      </c>
      <c r="B75" s="322" t="s">
        <v>2725</v>
      </c>
      <c r="C75" s="381"/>
      <c r="D75" s="381"/>
      <c r="E75" s="327" t="str">
        <f t="shared" si="6"/>
        <v/>
      </c>
      <c r="F75" s="321" t="str">
        <f t="shared" si="4"/>
        <v>否</v>
      </c>
      <c r="G75" s="301" t="str">
        <f t="shared" si="5"/>
        <v>项</v>
      </c>
    </row>
    <row r="76" ht="38" customHeight="1" spans="1:7">
      <c r="A76" s="324" t="s">
        <v>2726</v>
      </c>
      <c r="B76" s="322" t="s">
        <v>2727</v>
      </c>
      <c r="C76" s="381"/>
      <c r="D76" s="381"/>
      <c r="E76" s="327"/>
      <c r="F76" s="321" t="str">
        <f t="shared" si="4"/>
        <v>否</v>
      </c>
      <c r="G76" s="301" t="str">
        <f t="shared" si="5"/>
        <v>款</v>
      </c>
    </row>
    <row r="77" ht="38" customHeight="1" spans="1:7">
      <c r="A77" s="324" t="s">
        <v>2728</v>
      </c>
      <c r="B77" s="322" t="s">
        <v>2669</v>
      </c>
      <c r="C77" s="381"/>
      <c r="D77" s="381"/>
      <c r="E77" s="327" t="str">
        <f t="shared" si="6"/>
        <v/>
      </c>
      <c r="F77" s="321" t="str">
        <f t="shared" si="4"/>
        <v>否</v>
      </c>
      <c r="G77" s="301" t="str">
        <f t="shared" si="5"/>
        <v>项</v>
      </c>
    </row>
    <row r="78" ht="38" customHeight="1" spans="1:7">
      <c r="A78" s="324" t="s">
        <v>2729</v>
      </c>
      <c r="B78" s="322" t="s">
        <v>2671</v>
      </c>
      <c r="C78" s="381"/>
      <c r="D78" s="381"/>
      <c r="E78" s="327" t="str">
        <f t="shared" si="6"/>
        <v/>
      </c>
      <c r="F78" s="321" t="str">
        <f t="shared" si="4"/>
        <v>否</v>
      </c>
      <c r="G78" s="301" t="str">
        <f t="shared" si="5"/>
        <v>项</v>
      </c>
    </row>
    <row r="79" s="297" customFormat="1" ht="38" customHeight="1" spans="1:7">
      <c r="A79" s="324" t="s">
        <v>2730</v>
      </c>
      <c r="B79" s="322" t="s">
        <v>2731</v>
      </c>
      <c r="C79" s="381"/>
      <c r="D79" s="381"/>
      <c r="E79" s="327" t="str">
        <f t="shared" si="6"/>
        <v/>
      </c>
      <c r="F79" s="321" t="str">
        <f t="shared" si="4"/>
        <v>否</v>
      </c>
      <c r="G79" s="301" t="str">
        <f t="shared" si="5"/>
        <v>项</v>
      </c>
    </row>
    <row r="80" s="297" customFormat="1" ht="38" customHeight="1" spans="1:7">
      <c r="A80" s="324" t="s">
        <v>2732</v>
      </c>
      <c r="B80" s="322" t="s">
        <v>2733</v>
      </c>
      <c r="C80" s="381"/>
      <c r="D80" s="381"/>
      <c r="E80" s="327"/>
      <c r="F80" s="321" t="str">
        <f t="shared" si="4"/>
        <v>否</v>
      </c>
      <c r="G80" s="301" t="str">
        <f t="shared" si="5"/>
        <v>款</v>
      </c>
    </row>
    <row r="81" s="297" customFormat="1" ht="38" customHeight="1" spans="1:7">
      <c r="A81" s="324" t="s">
        <v>2734</v>
      </c>
      <c r="B81" s="322" t="s">
        <v>2703</v>
      </c>
      <c r="C81" s="381"/>
      <c r="D81" s="381"/>
      <c r="E81" s="327" t="str">
        <f t="shared" si="6"/>
        <v/>
      </c>
      <c r="F81" s="321" t="str">
        <f t="shared" si="4"/>
        <v>否</v>
      </c>
      <c r="G81" s="301" t="str">
        <f t="shared" si="5"/>
        <v>项</v>
      </c>
    </row>
    <row r="82" s="297" customFormat="1" ht="38" customHeight="1" spans="1:7">
      <c r="A82" s="324" t="s">
        <v>2735</v>
      </c>
      <c r="B82" s="322" t="s">
        <v>2705</v>
      </c>
      <c r="C82" s="381"/>
      <c r="D82" s="381"/>
      <c r="E82" s="327" t="str">
        <f t="shared" si="6"/>
        <v/>
      </c>
      <c r="F82" s="321" t="str">
        <f t="shared" si="4"/>
        <v>否</v>
      </c>
      <c r="G82" s="301" t="str">
        <f t="shared" si="5"/>
        <v>项</v>
      </c>
    </row>
    <row r="83" s="297" customFormat="1" ht="38" customHeight="1" spans="1:7">
      <c r="A83" s="324" t="s">
        <v>2736</v>
      </c>
      <c r="B83" s="322" t="s">
        <v>2707</v>
      </c>
      <c r="C83" s="381">
        <v>0</v>
      </c>
      <c r="D83" s="381">
        <v>0</v>
      </c>
      <c r="E83" s="327" t="str">
        <f t="shared" si="6"/>
        <v/>
      </c>
      <c r="F83" s="321" t="str">
        <f t="shared" si="4"/>
        <v>否</v>
      </c>
      <c r="G83" s="301" t="str">
        <f t="shared" si="5"/>
        <v>项</v>
      </c>
    </row>
    <row r="84" s="297" customFormat="1" ht="38" customHeight="1" spans="1:7">
      <c r="A84" s="324" t="s">
        <v>2737</v>
      </c>
      <c r="B84" s="322" t="s">
        <v>2709</v>
      </c>
      <c r="C84" s="381">
        <v>0</v>
      </c>
      <c r="D84" s="381">
        <v>0</v>
      </c>
      <c r="E84" s="327" t="str">
        <f t="shared" si="6"/>
        <v/>
      </c>
      <c r="F84" s="321" t="str">
        <f t="shared" si="4"/>
        <v>否</v>
      </c>
      <c r="G84" s="301" t="str">
        <f t="shared" si="5"/>
        <v>项</v>
      </c>
    </row>
    <row r="85" s="297" customFormat="1" ht="38" customHeight="1" spans="1:7">
      <c r="A85" s="324" t="s">
        <v>2738</v>
      </c>
      <c r="B85" s="322" t="s">
        <v>2739</v>
      </c>
      <c r="C85" s="381"/>
      <c r="D85" s="381"/>
      <c r="E85" s="327" t="str">
        <f t="shared" si="6"/>
        <v/>
      </c>
      <c r="F85" s="321" t="str">
        <f t="shared" si="4"/>
        <v>否</v>
      </c>
      <c r="G85" s="301" t="str">
        <f t="shared" si="5"/>
        <v>项</v>
      </c>
    </row>
    <row r="86" s="297" customFormat="1" ht="38" customHeight="1" spans="1:7">
      <c r="A86" s="324" t="s">
        <v>2740</v>
      </c>
      <c r="B86" s="322" t="s">
        <v>2741</v>
      </c>
      <c r="C86" s="381"/>
      <c r="D86" s="381"/>
      <c r="E86" s="327"/>
      <c r="F86" s="321" t="str">
        <f t="shared" si="4"/>
        <v>否</v>
      </c>
      <c r="G86" s="301" t="str">
        <f t="shared" si="5"/>
        <v>款</v>
      </c>
    </row>
    <row r="87" s="297" customFormat="1" ht="38" customHeight="1" spans="1:7">
      <c r="A87" s="324" t="s">
        <v>2742</v>
      </c>
      <c r="B87" s="322" t="s">
        <v>2715</v>
      </c>
      <c r="C87" s="381"/>
      <c r="D87" s="381"/>
      <c r="E87" s="327" t="str">
        <f t="shared" si="6"/>
        <v/>
      </c>
      <c r="F87" s="321" t="str">
        <f t="shared" si="4"/>
        <v>否</v>
      </c>
      <c r="G87" s="301" t="str">
        <f t="shared" si="5"/>
        <v>项</v>
      </c>
    </row>
    <row r="88" s="297" customFormat="1" ht="38" customHeight="1" spans="1:7">
      <c r="A88" s="324" t="s">
        <v>2743</v>
      </c>
      <c r="B88" s="322" t="s">
        <v>2744</v>
      </c>
      <c r="C88" s="381"/>
      <c r="D88" s="381"/>
      <c r="E88" s="327" t="str">
        <f t="shared" si="6"/>
        <v/>
      </c>
      <c r="F88" s="321" t="str">
        <f t="shared" si="4"/>
        <v>否</v>
      </c>
      <c r="G88" s="301" t="str">
        <f t="shared" si="5"/>
        <v>项</v>
      </c>
    </row>
    <row r="89" s="297" customFormat="1" ht="38" customHeight="1" spans="1:7">
      <c r="A89" s="324" t="s">
        <v>2745</v>
      </c>
      <c r="B89" s="322" t="s">
        <v>2746</v>
      </c>
      <c r="C89" s="381"/>
      <c r="D89" s="381"/>
      <c r="E89" s="327"/>
      <c r="F89" s="321" t="str">
        <f t="shared" si="4"/>
        <v>否</v>
      </c>
      <c r="G89" s="301" t="str">
        <f t="shared" si="5"/>
        <v>款</v>
      </c>
    </row>
    <row r="90" s="297" customFormat="1" ht="38" customHeight="1" spans="1:7">
      <c r="A90" s="324" t="s">
        <v>2747</v>
      </c>
      <c r="B90" s="322" t="s">
        <v>2669</v>
      </c>
      <c r="C90" s="381"/>
      <c r="D90" s="381"/>
      <c r="E90" s="327" t="str">
        <f t="shared" si="6"/>
        <v/>
      </c>
      <c r="F90" s="321" t="str">
        <f t="shared" si="4"/>
        <v>否</v>
      </c>
      <c r="G90" s="301" t="str">
        <f t="shared" si="5"/>
        <v>项</v>
      </c>
    </row>
    <row r="91" s="297" customFormat="1" ht="38" customHeight="1" spans="1:7">
      <c r="A91" s="324" t="s">
        <v>2748</v>
      </c>
      <c r="B91" s="322" t="s">
        <v>2671</v>
      </c>
      <c r="C91" s="381">
        <v>0</v>
      </c>
      <c r="D91" s="381">
        <v>0</v>
      </c>
      <c r="E91" s="327" t="str">
        <f t="shared" si="6"/>
        <v/>
      </c>
      <c r="F91" s="321" t="str">
        <f t="shared" si="4"/>
        <v>否</v>
      </c>
      <c r="G91" s="301" t="str">
        <f t="shared" si="5"/>
        <v>项</v>
      </c>
    </row>
    <row r="92" s="297" customFormat="1" ht="38" customHeight="1" spans="1:7">
      <c r="A92" s="324" t="s">
        <v>2749</v>
      </c>
      <c r="B92" s="322" t="s">
        <v>2673</v>
      </c>
      <c r="C92" s="381"/>
      <c r="D92" s="381"/>
      <c r="E92" s="327" t="str">
        <f t="shared" si="6"/>
        <v/>
      </c>
      <c r="F92" s="321" t="str">
        <f t="shared" si="4"/>
        <v>否</v>
      </c>
      <c r="G92" s="301" t="str">
        <f t="shared" si="5"/>
        <v>项</v>
      </c>
    </row>
    <row r="93" s="297" customFormat="1" ht="38" customHeight="1" spans="1:7">
      <c r="A93" s="324" t="s">
        <v>2750</v>
      </c>
      <c r="B93" s="322" t="s">
        <v>2675</v>
      </c>
      <c r="C93" s="381">
        <v>0</v>
      </c>
      <c r="D93" s="381">
        <v>0</v>
      </c>
      <c r="E93" s="327" t="str">
        <f t="shared" si="6"/>
        <v/>
      </c>
      <c r="F93" s="321" t="str">
        <f t="shared" si="4"/>
        <v>否</v>
      </c>
      <c r="G93" s="301" t="str">
        <f t="shared" si="5"/>
        <v>项</v>
      </c>
    </row>
    <row r="94" ht="38" customHeight="1" spans="1:7">
      <c r="A94" s="324" t="s">
        <v>2751</v>
      </c>
      <c r="B94" s="322" t="s">
        <v>2681</v>
      </c>
      <c r="C94" s="381">
        <v>0</v>
      </c>
      <c r="D94" s="381">
        <v>0</v>
      </c>
      <c r="E94" s="327" t="str">
        <f t="shared" si="6"/>
        <v/>
      </c>
      <c r="F94" s="321" t="str">
        <f t="shared" si="4"/>
        <v>否</v>
      </c>
      <c r="G94" s="301" t="str">
        <f t="shared" si="5"/>
        <v>项</v>
      </c>
    </row>
    <row r="95" ht="38" customHeight="1" spans="1:7">
      <c r="A95" s="324" t="s">
        <v>2752</v>
      </c>
      <c r="B95" s="322" t="s">
        <v>2685</v>
      </c>
      <c r="C95" s="381">
        <v>0</v>
      </c>
      <c r="D95" s="381">
        <v>0</v>
      </c>
      <c r="E95" s="327" t="str">
        <f t="shared" si="6"/>
        <v/>
      </c>
      <c r="F95" s="321" t="str">
        <f t="shared" si="4"/>
        <v>否</v>
      </c>
      <c r="G95" s="301" t="str">
        <f t="shared" si="5"/>
        <v>项</v>
      </c>
    </row>
    <row r="96" ht="38" customHeight="1" spans="1:7">
      <c r="A96" s="324" t="s">
        <v>2753</v>
      </c>
      <c r="B96" s="322" t="s">
        <v>2687</v>
      </c>
      <c r="C96" s="381">
        <v>0</v>
      </c>
      <c r="D96" s="381">
        <v>0</v>
      </c>
      <c r="E96" s="327" t="str">
        <f t="shared" si="6"/>
        <v/>
      </c>
      <c r="F96" s="321" t="str">
        <f t="shared" si="4"/>
        <v>否</v>
      </c>
      <c r="G96" s="301" t="str">
        <f t="shared" si="5"/>
        <v>项</v>
      </c>
    </row>
    <row r="97" s="297" customFormat="1" ht="38" customHeight="1" spans="1:7">
      <c r="A97" s="324" t="s">
        <v>2754</v>
      </c>
      <c r="B97" s="322" t="s">
        <v>2755</v>
      </c>
      <c r="C97" s="381"/>
      <c r="D97" s="381"/>
      <c r="E97" s="327" t="str">
        <f t="shared" si="6"/>
        <v/>
      </c>
      <c r="F97" s="321" t="str">
        <f t="shared" si="4"/>
        <v>否</v>
      </c>
      <c r="G97" s="301" t="str">
        <f t="shared" si="5"/>
        <v>项</v>
      </c>
    </row>
    <row r="98" s="297" customFormat="1" ht="38" customHeight="1" spans="1:7">
      <c r="A98" s="316" t="s">
        <v>129</v>
      </c>
      <c r="B98" s="317" t="s">
        <v>2756</v>
      </c>
      <c r="C98" s="325">
        <v>28</v>
      </c>
      <c r="D98" s="325">
        <v>350</v>
      </c>
      <c r="E98" s="327">
        <f t="shared" si="6"/>
        <v>11.5</v>
      </c>
      <c r="F98" s="321" t="str">
        <f t="shared" si="4"/>
        <v>是</v>
      </c>
      <c r="G98" s="301" t="str">
        <f t="shared" si="5"/>
        <v>类</v>
      </c>
    </row>
    <row r="99" ht="38" customHeight="1" spans="1:7">
      <c r="A99" s="324" t="s">
        <v>2757</v>
      </c>
      <c r="B99" s="322" t="s">
        <v>2758</v>
      </c>
      <c r="C99" s="381">
        <v>28</v>
      </c>
      <c r="D99" s="381">
        <v>350</v>
      </c>
      <c r="E99" s="327">
        <f t="shared" si="6"/>
        <v>11.5</v>
      </c>
      <c r="F99" s="321" t="str">
        <f t="shared" si="4"/>
        <v>是</v>
      </c>
      <c r="G99" s="301" t="str">
        <f t="shared" si="5"/>
        <v>款</v>
      </c>
    </row>
    <row r="100" s="297" customFormat="1" ht="38" customHeight="1" spans="1:7">
      <c r="A100" s="324" t="s">
        <v>2759</v>
      </c>
      <c r="B100" s="322" t="s">
        <v>2639</v>
      </c>
      <c r="C100" s="381"/>
      <c r="D100" s="381"/>
      <c r="E100" s="327" t="str">
        <f t="shared" si="6"/>
        <v/>
      </c>
      <c r="F100" s="321" t="str">
        <f t="shared" si="4"/>
        <v>否</v>
      </c>
      <c r="G100" s="301" t="str">
        <f t="shared" si="5"/>
        <v>项</v>
      </c>
    </row>
    <row r="101" s="297" customFormat="1" ht="38" customHeight="1" spans="1:7">
      <c r="A101" s="324" t="s">
        <v>2760</v>
      </c>
      <c r="B101" s="322" t="s">
        <v>2761</v>
      </c>
      <c r="C101" s="381"/>
      <c r="D101" s="381"/>
      <c r="E101" s="327" t="str">
        <f t="shared" si="6"/>
        <v/>
      </c>
      <c r="F101" s="321" t="str">
        <f t="shared" si="4"/>
        <v>否</v>
      </c>
      <c r="G101" s="301" t="str">
        <f t="shared" si="5"/>
        <v>项</v>
      </c>
    </row>
    <row r="102" s="297" customFormat="1" ht="38" customHeight="1" spans="1:7">
      <c r="A102" s="324" t="s">
        <v>2762</v>
      </c>
      <c r="B102" s="322" t="s">
        <v>2763</v>
      </c>
      <c r="C102" s="381"/>
      <c r="D102" s="381"/>
      <c r="E102" s="327" t="str">
        <f t="shared" si="6"/>
        <v/>
      </c>
      <c r="F102" s="321" t="str">
        <f t="shared" si="4"/>
        <v>否</v>
      </c>
      <c r="G102" s="301" t="str">
        <f t="shared" si="5"/>
        <v>项</v>
      </c>
    </row>
    <row r="103" s="297" customFormat="1" ht="38" customHeight="1" spans="1:7">
      <c r="A103" s="324" t="s">
        <v>2764</v>
      </c>
      <c r="B103" s="322" t="s">
        <v>2765</v>
      </c>
      <c r="C103" s="381">
        <v>28</v>
      </c>
      <c r="D103" s="381">
        <v>350</v>
      </c>
      <c r="E103" s="327">
        <f t="shared" si="6"/>
        <v>11.5</v>
      </c>
      <c r="F103" s="321" t="str">
        <f t="shared" si="4"/>
        <v>是</v>
      </c>
      <c r="G103" s="301" t="str">
        <f t="shared" si="5"/>
        <v>项</v>
      </c>
    </row>
    <row r="104" s="297" customFormat="1" ht="38" customHeight="1" spans="1:7">
      <c r="A104" s="324" t="s">
        <v>2766</v>
      </c>
      <c r="B104" s="322" t="s">
        <v>2767</v>
      </c>
      <c r="C104" s="381">
        <f>SUM(C105:C108)</f>
        <v>0</v>
      </c>
      <c r="D104" s="381">
        <f>SUM(D105:D108)</f>
        <v>0</v>
      </c>
      <c r="E104" s="327" t="str">
        <f t="shared" si="6"/>
        <v/>
      </c>
      <c r="F104" s="321" t="str">
        <f t="shared" si="4"/>
        <v>否</v>
      </c>
      <c r="G104" s="301" t="str">
        <f t="shared" si="5"/>
        <v>款</v>
      </c>
    </row>
    <row r="105" ht="38" customHeight="1" spans="1:7">
      <c r="A105" s="324" t="s">
        <v>2768</v>
      </c>
      <c r="B105" s="322" t="s">
        <v>2639</v>
      </c>
      <c r="C105" s="381">
        <v>0</v>
      </c>
      <c r="D105" s="381">
        <v>0</v>
      </c>
      <c r="E105" s="327" t="str">
        <f t="shared" si="6"/>
        <v/>
      </c>
      <c r="F105" s="321" t="str">
        <f t="shared" si="4"/>
        <v>否</v>
      </c>
      <c r="G105" s="301" t="str">
        <f t="shared" si="5"/>
        <v>项</v>
      </c>
    </row>
    <row r="106" s="297" customFormat="1" ht="38" customHeight="1" spans="1:7">
      <c r="A106" s="324" t="s">
        <v>2769</v>
      </c>
      <c r="B106" s="322" t="s">
        <v>2761</v>
      </c>
      <c r="C106" s="381">
        <v>0</v>
      </c>
      <c r="D106" s="381">
        <v>0</v>
      </c>
      <c r="E106" s="327" t="str">
        <f t="shared" si="6"/>
        <v/>
      </c>
      <c r="F106" s="321" t="str">
        <f t="shared" si="4"/>
        <v>否</v>
      </c>
      <c r="G106" s="301" t="str">
        <f t="shared" si="5"/>
        <v>项</v>
      </c>
    </row>
    <row r="107" s="297" customFormat="1" ht="38" customHeight="1" spans="1:7">
      <c r="A107" s="324" t="s">
        <v>2770</v>
      </c>
      <c r="B107" s="322" t="s">
        <v>2771</v>
      </c>
      <c r="C107" s="381">
        <v>0</v>
      </c>
      <c r="D107" s="381">
        <v>0</v>
      </c>
      <c r="E107" s="327" t="str">
        <f t="shared" si="6"/>
        <v/>
      </c>
      <c r="F107" s="321" t="str">
        <f t="shared" si="4"/>
        <v>否</v>
      </c>
      <c r="G107" s="301" t="str">
        <f t="shared" si="5"/>
        <v>项</v>
      </c>
    </row>
    <row r="108" s="297" customFormat="1" ht="38" customHeight="1" spans="1:7">
      <c r="A108" s="324" t="s">
        <v>2772</v>
      </c>
      <c r="B108" s="322" t="s">
        <v>2773</v>
      </c>
      <c r="C108" s="381">
        <v>0</v>
      </c>
      <c r="D108" s="381">
        <v>0</v>
      </c>
      <c r="E108" s="327" t="str">
        <f t="shared" si="6"/>
        <v/>
      </c>
      <c r="F108" s="321" t="str">
        <f t="shared" si="4"/>
        <v>否</v>
      </c>
      <c r="G108" s="301" t="str">
        <f t="shared" si="5"/>
        <v>项</v>
      </c>
    </row>
    <row r="109" ht="38" customHeight="1" spans="1:7">
      <c r="A109" s="324" t="s">
        <v>2774</v>
      </c>
      <c r="B109" s="322" t="s">
        <v>2775</v>
      </c>
      <c r="C109" s="381"/>
      <c r="D109" s="381"/>
      <c r="E109" s="327"/>
      <c r="F109" s="321" t="str">
        <f t="shared" si="4"/>
        <v>否</v>
      </c>
      <c r="G109" s="301" t="str">
        <f t="shared" si="5"/>
        <v>款</v>
      </c>
    </row>
    <row r="110" s="297" customFormat="1" ht="38" customHeight="1" spans="1:7">
      <c r="A110" s="324" t="s">
        <v>2776</v>
      </c>
      <c r="B110" s="322" t="s">
        <v>2777</v>
      </c>
      <c r="C110" s="381">
        <v>0</v>
      </c>
      <c r="D110" s="381">
        <v>0</v>
      </c>
      <c r="E110" s="327" t="str">
        <f t="shared" si="6"/>
        <v/>
      </c>
      <c r="F110" s="321" t="str">
        <f t="shared" si="4"/>
        <v>否</v>
      </c>
      <c r="G110" s="301" t="str">
        <f t="shared" si="5"/>
        <v>项</v>
      </c>
    </row>
    <row r="111" s="297" customFormat="1" ht="38" customHeight="1" spans="1:7">
      <c r="A111" s="324" t="s">
        <v>2778</v>
      </c>
      <c r="B111" s="322" t="s">
        <v>2779</v>
      </c>
      <c r="C111" s="381">
        <v>0</v>
      </c>
      <c r="D111" s="381">
        <v>0</v>
      </c>
      <c r="E111" s="327" t="str">
        <f t="shared" si="6"/>
        <v/>
      </c>
      <c r="F111" s="321" t="str">
        <f t="shared" si="4"/>
        <v>否</v>
      </c>
      <c r="G111" s="301" t="str">
        <f t="shared" si="5"/>
        <v>项</v>
      </c>
    </row>
    <row r="112" s="297" customFormat="1" ht="38" customHeight="1" spans="1:7">
      <c r="A112" s="324" t="s">
        <v>2780</v>
      </c>
      <c r="B112" s="322" t="s">
        <v>2781</v>
      </c>
      <c r="C112" s="381">
        <v>0</v>
      </c>
      <c r="D112" s="381">
        <v>0</v>
      </c>
      <c r="E112" s="327" t="str">
        <f t="shared" si="6"/>
        <v/>
      </c>
      <c r="F112" s="321" t="str">
        <f t="shared" si="4"/>
        <v>否</v>
      </c>
      <c r="G112" s="301" t="str">
        <f t="shared" si="5"/>
        <v>项</v>
      </c>
    </row>
    <row r="113" ht="38" customHeight="1" spans="1:7">
      <c r="A113" s="324" t="s">
        <v>2782</v>
      </c>
      <c r="B113" s="322" t="s">
        <v>2783</v>
      </c>
      <c r="C113" s="381"/>
      <c r="D113" s="381"/>
      <c r="E113" s="327" t="str">
        <f t="shared" si="6"/>
        <v/>
      </c>
      <c r="F113" s="321" t="str">
        <f t="shared" si="4"/>
        <v>否</v>
      </c>
      <c r="G113" s="301" t="str">
        <f t="shared" si="5"/>
        <v>项</v>
      </c>
    </row>
    <row r="114" s="297" customFormat="1" ht="38" customHeight="1" spans="1:7">
      <c r="A114" s="332">
        <v>21370</v>
      </c>
      <c r="B114" s="322" t="s">
        <v>2784</v>
      </c>
      <c r="C114" s="381"/>
      <c r="D114" s="381"/>
      <c r="E114" s="327"/>
      <c r="F114" s="321" t="str">
        <f t="shared" si="4"/>
        <v>否</v>
      </c>
      <c r="G114" s="301" t="str">
        <f t="shared" si="5"/>
        <v>款</v>
      </c>
    </row>
    <row r="115" s="297" customFormat="1" ht="38" customHeight="1" spans="1:7">
      <c r="A115" s="332">
        <v>2137001</v>
      </c>
      <c r="B115" s="322" t="s">
        <v>2639</v>
      </c>
      <c r="C115" s="381">
        <v>0</v>
      </c>
      <c r="D115" s="381">
        <v>0</v>
      </c>
      <c r="E115" s="327" t="str">
        <f t="shared" si="6"/>
        <v/>
      </c>
      <c r="F115" s="321" t="str">
        <f t="shared" si="4"/>
        <v>否</v>
      </c>
      <c r="G115" s="301" t="str">
        <f t="shared" si="5"/>
        <v>项</v>
      </c>
    </row>
    <row r="116" ht="38" customHeight="1" spans="1:7">
      <c r="A116" s="332">
        <v>2137099</v>
      </c>
      <c r="B116" s="322" t="s">
        <v>2785</v>
      </c>
      <c r="C116" s="381"/>
      <c r="D116" s="381"/>
      <c r="E116" s="327" t="str">
        <f t="shared" si="6"/>
        <v/>
      </c>
      <c r="F116" s="321" t="str">
        <f t="shared" si="4"/>
        <v>否</v>
      </c>
      <c r="G116" s="301" t="str">
        <f t="shared" si="5"/>
        <v>项</v>
      </c>
    </row>
    <row r="117" s="297" customFormat="1" ht="38" customHeight="1" spans="1:7">
      <c r="A117" s="332">
        <v>21371</v>
      </c>
      <c r="B117" s="322" t="s">
        <v>2786</v>
      </c>
      <c r="C117" s="381">
        <f>SUM(C118:C121)</f>
        <v>0</v>
      </c>
      <c r="D117" s="381">
        <f>SUM(D118:D121)</f>
        <v>0</v>
      </c>
      <c r="E117" s="327" t="str">
        <f t="shared" si="6"/>
        <v/>
      </c>
      <c r="F117" s="321" t="str">
        <f t="shared" si="4"/>
        <v>否</v>
      </c>
      <c r="G117" s="301" t="str">
        <f t="shared" si="5"/>
        <v>款</v>
      </c>
    </row>
    <row r="118" ht="38" customHeight="1" spans="1:7">
      <c r="A118" s="332">
        <v>2137101</v>
      </c>
      <c r="B118" s="322" t="s">
        <v>2777</v>
      </c>
      <c r="C118" s="381">
        <v>0</v>
      </c>
      <c r="D118" s="381">
        <v>0</v>
      </c>
      <c r="E118" s="327" t="str">
        <f t="shared" si="6"/>
        <v/>
      </c>
      <c r="F118" s="321" t="str">
        <f t="shared" si="4"/>
        <v>否</v>
      </c>
      <c r="G118" s="301" t="str">
        <f t="shared" si="5"/>
        <v>项</v>
      </c>
    </row>
    <row r="119" s="297" customFormat="1" ht="38" customHeight="1" spans="1:7">
      <c r="A119" s="332">
        <v>2137102</v>
      </c>
      <c r="B119" s="322" t="s">
        <v>2787</v>
      </c>
      <c r="C119" s="381">
        <v>0</v>
      </c>
      <c r="D119" s="381">
        <v>0</v>
      </c>
      <c r="E119" s="327" t="str">
        <f t="shared" si="6"/>
        <v/>
      </c>
      <c r="F119" s="321" t="str">
        <f t="shared" si="4"/>
        <v>否</v>
      </c>
      <c r="G119" s="301" t="str">
        <f t="shared" si="5"/>
        <v>项</v>
      </c>
    </row>
    <row r="120" s="297" customFormat="1" ht="38" customHeight="1" spans="1:7">
      <c r="A120" s="332">
        <v>2137103</v>
      </c>
      <c r="B120" s="322" t="s">
        <v>2781</v>
      </c>
      <c r="C120" s="381">
        <v>0</v>
      </c>
      <c r="D120" s="381">
        <v>0</v>
      </c>
      <c r="E120" s="327" t="str">
        <f t="shared" si="6"/>
        <v/>
      </c>
      <c r="F120" s="321" t="str">
        <f t="shared" si="4"/>
        <v>否</v>
      </c>
      <c r="G120" s="301" t="str">
        <f t="shared" si="5"/>
        <v>项</v>
      </c>
    </row>
    <row r="121" s="297" customFormat="1" ht="38" customHeight="1" spans="1:7">
      <c r="A121" s="332">
        <v>2137199</v>
      </c>
      <c r="B121" s="322" t="s">
        <v>2788</v>
      </c>
      <c r="C121" s="381">
        <v>0</v>
      </c>
      <c r="D121" s="381">
        <v>0</v>
      </c>
      <c r="E121" s="327" t="str">
        <f t="shared" si="6"/>
        <v/>
      </c>
      <c r="F121" s="321" t="str">
        <f t="shared" si="4"/>
        <v>否</v>
      </c>
      <c r="G121" s="301" t="str">
        <f t="shared" si="5"/>
        <v>项</v>
      </c>
    </row>
    <row r="122" s="297" customFormat="1" ht="38" customHeight="1" spans="1:7">
      <c r="A122" s="316" t="s">
        <v>131</v>
      </c>
      <c r="B122" s="317" t="s">
        <v>2789</v>
      </c>
      <c r="C122" s="325"/>
      <c r="D122" s="325"/>
      <c r="E122" s="329"/>
      <c r="F122" s="321" t="str">
        <f t="shared" si="4"/>
        <v>是</v>
      </c>
      <c r="G122" s="301" t="str">
        <f t="shared" si="5"/>
        <v>类</v>
      </c>
    </row>
    <row r="123" s="297" customFormat="1" ht="38" customHeight="1" spans="1:7">
      <c r="A123" s="324" t="s">
        <v>2790</v>
      </c>
      <c r="B123" s="322" t="s">
        <v>2791</v>
      </c>
      <c r="C123" s="381">
        <f>SUM(C124:C127)</f>
        <v>0</v>
      </c>
      <c r="D123" s="381">
        <f>SUM(D124:D127)</f>
        <v>0</v>
      </c>
      <c r="E123" s="327" t="str">
        <f t="shared" si="6"/>
        <v/>
      </c>
      <c r="F123" s="321" t="str">
        <f t="shared" si="4"/>
        <v>否</v>
      </c>
      <c r="G123" s="301" t="str">
        <f t="shared" si="5"/>
        <v>款</v>
      </c>
    </row>
    <row r="124" ht="38" customHeight="1" spans="1:7">
      <c r="A124" s="324" t="s">
        <v>2792</v>
      </c>
      <c r="B124" s="322" t="s">
        <v>2793</v>
      </c>
      <c r="C124" s="381">
        <v>0</v>
      </c>
      <c r="D124" s="381">
        <v>0</v>
      </c>
      <c r="E124" s="327" t="str">
        <f t="shared" si="6"/>
        <v/>
      </c>
      <c r="F124" s="321" t="str">
        <f t="shared" si="4"/>
        <v>否</v>
      </c>
      <c r="G124" s="301" t="str">
        <f t="shared" si="5"/>
        <v>项</v>
      </c>
    </row>
    <row r="125" s="297" customFormat="1" ht="38" customHeight="1" spans="1:7">
      <c r="A125" s="324" t="s">
        <v>2794</v>
      </c>
      <c r="B125" s="322" t="s">
        <v>2795</v>
      </c>
      <c r="C125" s="381">
        <v>0</v>
      </c>
      <c r="D125" s="381">
        <v>0</v>
      </c>
      <c r="E125" s="327" t="str">
        <f t="shared" si="6"/>
        <v/>
      </c>
      <c r="F125" s="321" t="str">
        <f t="shared" si="4"/>
        <v>否</v>
      </c>
      <c r="G125" s="301" t="str">
        <f t="shared" si="5"/>
        <v>项</v>
      </c>
    </row>
    <row r="126" s="297" customFormat="1" ht="38" customHeight="1" spans="1:7">
      <c r="A126" s="324" t="s">
        <v>2796</v>
      </c>
      <c r="B126" s="322" t="s">
        <v>2797</v>
      </c>
      <c r="C126" s="381">
        <v>0</v>
      </c>
      <c r="D126" s="381">
        <v>0</v>
      </c>
      <c r="E126" s="327" t="str">
        <f t="shared" si="6"/>
        <v/>
      </c>
      <c r="F126" s="321" t="str">
        <f t="shared" si="4"/>
        <v>否</v>
      </c>
      <c r="G126" s="301" t="str">
        <f t="shared" si="5"/>
        <v>项</v>
      </c>
    </row>
    <row r="127" s="297" customFormat="1" ht="38" customHeight="1" spans="1:7">
      <c r="A127" s="324" t="s">
        <v>2798</v>
      </c>
      <c r="B127" s="322" t="s">
        <v>2799</v>
      </c>
      <c r="C127" s="381">
        <v>0</v>
      </c>
      <c r="D127" s="381">
        <v>0</v>
      </c>
      <c r="E127" s="327" t="str">
        <f t="shared" si="6"/>
        <v/>
      </c>
      <c r="F127" s="321" t="str">
        <f t="shared" si="4"/>
        <v>否</v>
      </c>
      <c r="G127" s="301" t="str">
        <f t="shared" si="5"/>
        <v>项</v>
      </c>
    </row>
    <row r="128" ht="38" customHeight="1" spans="1:7">
      <c r="A128" s="324" t="s">
        <v>2800</v>
      </c>
      <c r="B128" s="322" t="s">
        <v>2801</v>
      </c>
      <c r="C128" s="381">
        <f>SUM(C129:C132)</f>
        <v>0</v>
      </c>
      <c r="D128" s="381">
        <f>SUM(D129:D132)</f>
        <v>0</v>
      </c>
      <c r="E128" s="327" t="str">
        <f t="shared" si="6"/>
        <v/>
      </c>
      <c r="F128" s="321" t="str">
        <f t="shared" si="4"/>
        <v>否</v>
      </c>
      <c r="G128" s="301" t="str">
        <f t="shared" si="5"/>
        <v>款</v>
      </c>
    </row>
    <row r="129" ht="38" customHeight="1" spans="1:7">
      <c r="A129" s="324" t="s">
        <v>2802</v>
      </c>
      <c r="B129" s="322" t="s">
        <v>2797</v>
      </c>
      <c r="C129" s="381">
        <v>0</v>
      </c>
      <c r="D129" s="381">
        <v>0</v>
      </c>
      <c r="E129" s="327" t="str">
        <f t="shared" si="6"/>
        <v/>
      </c>
      <c r="F129" s="321" t="str">
        <f t="shared" si="4"/>
        <v>否</v>
      </c>
      <c r="G129" s="301" t="str">
        <f t="shared" si="5"/>
        <v>项</v>
      </c>
    </row>
    <row r="130" s="297" customFormat="1" ht="38" customHeight="1" spans="1:7">
      <c r="A130" s="324" t="s">
        <v>2803</v>
      </c>
      <c r="B130" s="322" t="s">
        <v>2804</v>
      </c>
      <c r="C130" s="381">
        <v>0</v>
      </c>
      <c r="D130" s="381">
        <v>0</v>
      </c>
      <c r="E130" s="327" t="str">
        <f t="shared" si="6"/>
        <v/>
      </c>
      <c r="F130" s="321" t="str">
        <f t="shared" si="4"/>
        <v>否</v>
      </c>
      <c r="G130" s="301" t="str">
        <f t="shared" si="5"/>
        <v>项</v>
      </c>
    </row>
    <row r="131" ht="38" customHeight="1" spans="1:7">
      <c r="A131" s="324" t="s">
        <v>2805</v>
      </c>
      <c r="B131" s="322" t="s">
        <v>2806</v>
      </c>
      <c r="C131" s="381">
        <v>0</v>
      </c>
      <c r="D131" s="381">
        <v>0</v>
      </c>
      <c r="E131" s="327" t="str">
        <f t="shared" si="6"/>
        <v/>
      </c>
      <c r="F131" s="321" t="str">
        <f t="shared" si="4"/>
        <v>否</v>
      </c>
      <c r="G131" s="301" t="str">
        <f t="shared" si="5"/>
        <v>项</v>
      </c>
    </row>
    <row r="132" ht="38" customHeight="1" spans="1:7">
      <c r="A132" s="324" t="s">
        <v>2807</v>
      </c>
      <c r="B132" s="322" t="s">
        <v>2808</v>
      </c>
      <c r="C132" s="381">
        <v>0</v>
      </c>
      <c r="D132" s="381">
        <v>0</v>
      </c>
      <c r="E132" s="327" t="str">
        <f t="shared" ref="E132:E195" si="7">IF(C132&gt;0,D132/C132-1,IF(C132&lt;0,-(D132/C132-1),""))</f>
        <v/>
      </c>
      <c r="F132" s="321" t="str">
        <f t="shared" ref="F132:F195" si="8">IF(LEN(A132)=3,"是",IF(B132&lt;&gt;"",IF(SUM(C132:D132)&lt;&gt;0,"是","否"),"是"))</f>
        <v>否</v>
      </c>
      <c r="G132" s="301" t="str">
        <f t="shared" ref="G132:G195" si="9">IF(LEN(A132)=3,"类",IF(LEN(A132)=5,"款","项"))</f>
        <v>项</v>
      </c>
    </row>
    <row r="133" s="297" customFormat="1" ht="38" customHeight="1" spans="1:7">
      <c r="A133" s="324" t="s">
        <v>2809</v>
      </c>
      <c r="B133" s="322" t="s">
        <v>2810</v>
      </c>
      <c r="C133" s="381"/>
      <c r="D133" s="381"/>
      <c r="E133" s="327"/>
      <c r="F133" s="321" t="str">
        <f t="shared" si="8"/>
        <v>否</v>
      </c>
      <c r="G133" s="301" t="str">
        <f t="shared" si="9"/>
        <v>款</v>
      </c>
    </row>
    <row r="134" s="297" customFormat="1" ht="38" customHeight="1" spans="1:7">
      <c r="A134" s="324" t="s">
        <v>2811</v>
      </c>
      <c r="B134" s="322" t="s">
        <v>2812</v>
      </c>
      <c r="C134" s="381"/>
      <c r="D134" s="381"/>
      <c r="E134" s="327" t="str">
        <f t="shared" si="7"/>
        <v/>
      </c>
      <c r="F134" s="321" t="str">
        <f t="shared" si="8"/>
        <v>否</v>
      </c>
      <c r="G134" s="301" t="str">
        <f t="shared" si="9"/>
        <v>项</v>
      </c>
    </row>
    <row r="135" s="297" customFormat="1" ht="38" customHeight="1" spans="1:7">
      <c r="A135" s="324" t="s">
        <v>2813</v>
      </c>
      <c r="B135" s="322" t="s">
        <v>2814</v>
      </c>
      <c r="C135" s="381"/>
      <c r="D135" s="381"/>
      <c r="E135" s="327" t="str">
        <f t="shared" si="7"/>
        <v/>
      </c>
      <c r="F135" s="321" t="str">
        <f t="shared" si="8"/>
        <v>否</v>
      </c>
      <c r="G135" s="301" t="str">
        <f t="shared" si="9"/>
        <v>项</v>
      </c>
    </row>
    <row r="136" s="297" customFormat="1" ht="38" customHeight="1" spans="1:7">
      <c r="A136" s="324" t="s">
        <v>2815</v>
      </c>
      <c r="B136" s="322" t="s">
        <v>2816</v>
      </c>
      <c r="C136" s="381"/>
      <c r="D136" s="381"/>
      <c r="E136" s="327" t="str">
        <f t="shared" si="7"/>
        <v/>
      </c>
      <c r="F136" s="321" t="str">
        <f t="shared" si="8"/>
        <v>否</v>
      </c>
      <c r="G136" s="301" t="str">
        <f t="shared" si="9"/>
        <v>项</v>
      </c>
    </row>
    <row r="137" s="297" customFormat="1" ht="38" customHeight="1" spans="1:7">
      <c r="A137" s="324" t="s">
        <v>2817</v>
      </c>
      <c r="B137" s="322" t="s">
        <v>2818</v>
      </c>
      <c r="C137" s="381">
        <v>0</v>
      </c>
      <c r="D137" s="381">
        <v>0</v>
      </c>
      <c r="E137" s="327" t="str">
        <f t="shared" si="7"/>
        <v/>
      </c>
      <c r="F137" s="321" t="str">
        <f t="shared" si="8"/>
        <v>否</v>
      </c>
      <c r="G137" s="301" t="str">
        <f t="shared" si="9"/>
        <v>项</v>
      </c>
    </row>
    <row r="138" s="297" customFormat="1" ht="38" customHeight="1" spans="1:7">
      <c r="A138" s="324" t="s">
        <v>2819</v>
      </c>
      <c r="B138" s="322" t="s">
        <v>2820</v>
      </c>
      <c r="C138" s="381"/>
      <c r="D138" s="381"/>
      <c r="E138" s="327"/>
      <c r="F138" s="321" t="str">
        <f t="shared" si="8"/>
        <v>否</v>
      </c>
      <c r="G138" s="301" t="str">
        <f t="shared" si="9"/>
        <v>款</v>
      </c>
    </row>
    <row r="139" s="297" customFormat="1" ht="38" customHeight="1" spans="1:7">
      <c r="A139" s="324" t="s">
        <v>2821</v>
      </c>
      <c r="B139" s="322" t="s">
        <v>2822</v>
      </c>
      <c r="C139" s="381">
        <v>0</v>
      </c>
      <c r="D139" s="381">
        <v>0</v>
      </c>
      <c r="E139" s="327" t="str">
        <f t="shared" si="7"/>
        <v/>
      </c>
      <c r="F139" s="321" t="str">
        <f t="shared" si="8"/>
        <v>否</v>
      </c>
      <c r="G139" s="301" t="str">
        <f t="shared" si="9"/>
        <v>项</v>
      </c>
    </row>
    <row r="140" s="297" customFormat="1" ht="38" customHeight="1" spans="1:7">
      <c r="A140" s="324" t="s">
        <v>2823</v>
      </c>
      <c r="B140" s="322" t="s">
        <v>2824</v>
      </c>
      <c r="C140" s="381">
        <v>0</v>
      </c>
      <c r="D140" s="381">
        <v>0</v>
      </c>
      <c r="E140" s="327" t="str">
        <f t="shared" si="7"/>
        <v/>
      </c>
      <c r="F140" s="321" t="str">
        <f t="shared" si="8"/>
        <v>否</v>
      </c>
      <c r="G140" s="301" t="str">
        <f t="shared" si="9"/>
        <v>项</v>
      </c>
    </row>
    <row r="141" s="297" customFormat="1" ht="38" customHeight="1" spans="1:7">
      <c r="A141" s="324" t="s">
        <v>2825</v>
      </c>
      <c r="B141" s="322" t="s">
        <v>2826</v>
      </c>
      <c r="C141" s="381">
        <v>0</v>
      </c>
      <c r="D141" s="381">
        <v>0</v>
      </c>
      <c r="E141" s="327" t="str">
        <f t="shared" si="7"/>
        <v/>
      </c>
      <c r="F141" s="321" t="str">
        <f t="shared" si="8"/>
        <v>否</v>
      </c>
      <c r="G141" s="301" t="str">
        <f t="shared" si="9"/>
        <v>项</v>
      </c>
    </row>
    <row r="142" s="297" customFormat="1" ht="38" customHeight="1" spans="1:7">
      <c r="A142" s="324" t="s">
        <v>2827</v>
      </c>
      <c r="B142" s="322" t="s">
        <v>2828</v>
      </c>
      <c r="C142" s="381">
        <v>0</v>
      </c>
      <c r="D142" s="381">
        <v>0</v>
      </c>
      <c r="E142" s="327" t="str">
        <f t="shared" si="7"/>
        <v/>
      </c>
      <c r="F142" s="321" t="str">
        <f t="shared" si="8"/>
        <v>否</v>
      </c>
      <c r="G142" s="301" t="str">
        <f t="shared" si="9"/>
        <v>项</v>
      </c>
    </row>
    <row r="143" s="297" customFormat="1" ht="38" customHeight="1" spans="1:7">
      <c r="A143" s="324" t="s">
        <v>2829</v>
      </c>
      <c r="B143" s="322" t="s">
        <v>2830</v>
      </c>
      <c r="C143" s="381">
        <v>0</v>
      </c>
      <c r="D143" s="381">
        <v>0</v>
      </c>
      <c r="E143" s="327" t="str">
        <f t="shared" si="7"/>
        <v/>
      </c>
      <c r="F143" s="321" t="str">
        <f t="shared" si="8"/>
        <v>否</v>
      </c>
      <c r="G143" s="301" t="str">
        <f t="shared" si="9"/>
        <v>项</v>
      </c>
    </row>
    <row r="144" s="297" customFormat="1" ht="38" customHeight="1" spans="1:7">
      <c r="A144" s="324" t="s">
        <v>2831</v>
      </c>
      <c r="B144" s="322" t="s">
        <v>2832</v>
      </c>
      <c r="C144" s="381">
        <v>0</v>
      </c>
      <c r="D144" s="381">
        <v>0</v>
      </c>
      <c r="E144" s="327" t="str">
        <f t="shared" si="7"/>
        <v/>
      </c>
      <c r="F144" s="321" t="str">
        <f t="shared" si="8"/>
        <v>否</v>
      </c>
      <c r="G144" s="301" t="str">
        <f t="shared" si="9"/>
        <v>项</v>
      </c>
    </row>
    <row r="145" s="297" customFormat="1" ht="38" customHeight="1" spans="1:7">
      <c r="A145" s="324" t="s">
        <v>2833</v>
      </c>
      <c r="B145" s="322" t="s">
        <v>2834</v>
      </c>
      <c r="C145" s="381">
        <v>0</v>
      </c>
      <c r="D145" s="381">
        <v>0</v>
      </c>
      <c r="E145" s="327" t="str">
        <f t="shared" si="7"/>
        <v/>
      </c>
      <c r="F145" s="321" t="str">
        <f t="shared" si="8"/>
        <v>否</v>
      </c>
      <c r="G145" s="301" t="str">
        <f t="shared" si="9"/>
        <v>项</v>
      </c>
    </row>
    <row r="146" s="297" customFormat="1" ht="38" customHeight="1" spans="1:7">
      <c r="A146" s="324" t="s">
        <v>2835</v>
      </c>
      <c r="B146" s="322" t="s">
        <v>2836</v>
      </c>
      <c r="C146" s="381"/>
      <c r="D146" s="381"/>
      <c r="E146" s="327" t="str">
        <f t="shared" si="7"/>
        <v/>
      </c>
      <c r="F146" s="321" t="str">
        <f t="shared" si="8"/>
        <v>否</v>
      </c>
      <c r="G146" s="301" t="str">
        <f t="shared" si="9"/>
        <v>项</v>
      </c>
    </row>
    <row r="147" s="297" customFormat="1" ht="38" customHeight="1" spans="1:7">
      <c r="A147" s="324" t="s">
        <v>2837</v>
      </c>
      <c r="B147" s="322" t="s">
        <v>2838</v>
      </c>
      <c r="C147" s="381">
        <f>SUM(C148:C153)</f>
        <v>0</v>
      </c>
      <c r="D147" s="381">
        <f>SUM(D148:D153)</f>
        <v>0</v>
      </c>
      <c r="E147" s="327" t="str">
        <f t="shared" si="7"/>
        <v/>
      </c>
      <c r="F147" s="321" t="str">
        <f t="shared" si="8"/>
        <v>否</v>
      </c>
      <c r="G147" s="301" t="str">
        <f t="shared" si="9"/>
        <v>款</v>
      </c>
    </row>
    <row r="148" s="297" customFormat="1" ht="38" customHeight="1" spans="1:7">
      <c r="A148" s="324" t="s">
        <v>2839</v>
      </c>
      <c r="B148" s="322" t="s">
        <v>2840</v>
      </c>
      <c r="C148" s="381">
        <v>0</v>
      </c>
      <c r="D148" s="381">
        <v>0</v>
      </c>
      <c r="E148" s="327" t="str">
        <f t="shared" si="7"/>
        <v/>
      </c>
      <c r="F148" s="321" t="str">
        <f t="shared" si="8"/>
        <v>否</v>
      </c>
      <c r="G148" s="301" t="str">
        <f t="shared" si="9"/>
        <v>项</v>
      </c>
    </row>
    <row r="149" s="297" customFormat="1" ht="38" customHeight="1" spans="1:7">
      <c r="A149" s="324" t="s">
        <v>2841</v>
      </c>
      <c r="B149" s="322" t="s">
        <v>2842</v>
      </c>
      <c r="C149" s="381">
        <v>0</v>
      </c>
      <c r="D149" s="381">
        <v>0</v>
      </c>
      <c r="E149" s="327" t="str">
        <f t="shared" si="7"/>
        <v/>
      </c>
      <c r="F149" s="321" t="str">
        <f t="shared" si="8"/>
        <v>否</v>
      </c>
      <c r="G149" s="301" t="str">
        <f t="shared" si="9"/>
        <v>项</v>
      </c>
    </row>
    <row r="150" ht="38" customHeight="1" spans="1:7">
      <c r="A150" s="324" t="s">
        <v>2843</v>
      </c>
      <c r="B150" s="322" t="s">
        <v>2844</v>
      </c>
      <c r="C150" s="381">
        <v>0</v>
      </c>
      <c r="D150" s="381">
        <v>0</v>
      </c>
      <c r="E150" s="327" t="str">
        <f t="shared" si="7"/>
        <v/>
      </c>
      <c r="F150" s="321" t="str">
        <f t="shared" si="8"/>
        <v>否</v>
      </c>
      <c r="G150" s="301" t="str">
        <f t="shared" si="9"/>
        <v>项</v>
      </c>
    </row>
    <row r="151" ht="38" customHeight="1" spans="1:7">
      <c r="A151" s="324" t="s">
        <v>2845</v>
      </c>
      <c r="B151" s="322" t="s">
        <v>2846</v>
      </c>
      <c r="C151" s="381">
        <v>0</v>
      </c>
      <c r="D151" s="381">
        <v>0</v>
      </c>
      <c r="E151" s="327" t="str">
        <f t="shared" si="7"/>
        <v/>
      </c>
      <c r="F151" s="321" t="str">
        <f t="shared" si="8"/>
        <v>否</v>
      </c>
      <c r="G151" s="301" t="str">
        <f t="shared" si="9"/>
        <v>项</v>
      </c>
    </row>
    <row r="152" s="297" customFormat="1" ht="38" customHeight="1" spans="1:7">
      <c r="A152" s="324" t="s">
        <v>2847</v>
      </c>
      <c r="B152" s="322" t="s">
        <v>2848</v>
      </c>
      <c r="C152" s="381">
        <v>0</v>
      </c>
      <c r="D152" s="381">
        <v>0</v>
      </c>
      <c r="E152" s="327" t="str">
        <f t="shared" si="7"/>
        <v/>
      </c>
      <c r="F152" s="321" t="str">
        <f t="shared" si="8"/>
        <v>否</v>
      </c>
      <c r="G152" s="301" t="str">
        <f t="shared" si="9"/>
        <v>项</v>
      </c>
    </row>
    <row r="153" ht="38" customHeight="1" spans="1:7">
      <c r="A153" s="324" t="s">
        <v>2849</v>
      </c>
      <c r="B153" s="322" t="s">
        <v>2850</v>
      </c>
      <c r="C153" s="381">
        <v>0</v>
      </c>
      <c r="D153" s="381">
        <v>0</v>
      </c>
      <c r="E153" s="327" t="str">
        <f t="shared" si="7"/>
        <v/>
      </c>
      <c r="F153" s="321" t="str">
        <f t="shared" si="8"/>
        <v>否</v>
      </c>
      <c r="G153" s="301" t="str">
        <f t="shared" si="9"/>
        <v>项</v>
      </c>
    </row>
    <row r="154" ht="38" customHeight="1" spans="1:7">
      <c r="A154" s="324" t="s">
        <v>2851</v>
      </c>
      <c r="B154" s="322" t="s">
        <v>2852</v>
      </c>
      <c r="C154" s="381"/>
      <c r="D154" s="381"/>
      <c r="E154" s="327"/>
      <c r="F154" s="321" t="str">
        <f t="shared" si="8"/>
        <v>否</v>
      </c>
      <c r="G154" s="301" t="str">
        <f t="shared" si="9"/>
        <v>款</v>
      </c>
    </row>
    <row r="155" s="297" customFormat="1" ht="38" customHeight="1" spans="1:7">
      <c r="A155" s="324" t="s">
        <v>2853</v>
      </c>
      <c r="B155" s="322" t="s">
        <v>2854</v>
      </c>
      <c r="C155" s="381"/>
      <c r="D155" s="381"/>
      <c r="E155" s="327" t="str">
        <f t="shared" si="7"/>
        <v/>
      </c>
      <c r="F155" s="321" t="str">
        <f t="shared" si="8"/>
        <v>否</v>
      </c>
      <c r="G155" s="301" t="str">
        <f t="shared" si="9"/>
        <v>项</v>
      </c>
    </row>
    <row r="156" s="297" customFormat="1" ht="38" customHeight="1" spans="1:7">
      <c r="A156" s="324" t="s">
        <v>2855</v>
      </c>
      <c r="B156" s="322" t="s">
        <v>2856</v>
      </c>
      <c r="C156" s="381">
        <v>0</v>
      </c>
      <c r="D156" s="381">
        <v>0</v>
      </c>
      <c r="E156" s="327" t="str">
        <f t="shared" si="7"/>
        <v/>
      </c>
      <c r="F156" s="321" t="str">
        <f t="shared" si="8"/>
        <v>否</v>
      </c>
      <c r="G156" s="301" t="str">
        <f t="shared" si="9"/>
        <v>项</v>
      </c>
    </row>
    <row r="157" s="297" customFormat="1" ht="38" customHeight="1" spans="1:7">
      <c r="A157" s="324" t="s">
        <v>2857</v>
      </c>
      <c r="B157" s="322" t="s">
        <v>2858</v>
      </c>
      <c r="C157" s="381"/>
      <c r="D157" s="381"/>
      <c r="E157" s="327" t="str">
        <f t="shared" si="7"/>
        <v/>
      </c>
      <c r="F157" s="321" t="str">
        <f t="shared" si="8"/>
        <v>否</v>
      </c>
      <c r="G157" s="301" t="str">
        <f t="shared" si="9"/>
        <v>项</v>
      </c>
    </row>
    <row r="158" s="297" customFormat="1" ht="38" customHeight="1" spans="1:7">
      <c r="A158" s="324" t="s">
        <v>2859</v>
      </c>
      <c r="B158" s="322" t="s">
        <v>2860</v>
      </c>
      <c r="C158" s="381"/>
      <c r="D158" s="381"/>
      <c r="E158" s="327" t="str">
        <f t="shared" si="7"/>
        <v/>
      </c>
      <c r="F158" s="321" t="str">
        <f t="shared" si="8"/>
        <v>否</v>
      </c>
      <c r="G158" s="301" t="str">
        <f t="shared" si="9"/>
        <v>项</v>
      </c>
    </row>
    <row r="159" s="297" customFormat="1" ht="38" customHeight="1" spans="1:7">
      <c r="A159" s="324" t="s">
        <v>2861</v>
      </c>
      <c r="B159" s="322" t="s">
        <v>2862</v>
      </c>
      <c r="C159" s="381">
        <v>0</v>
      </c>
      <c r="D159" s="381">
        <v>0</v>
      </c>
      <c r="E159" s="327" t="str">
        <f t="shared" si="7"/>
        <v/>
      </c>
      <c r="F159" s="321" t="str">
        <f t="shared" si="8"/>
        <v>否</v>
      </c>
      <c r="G159" s="301" t="str">
        <f t="shared" si="9"/>
        <v>项</v>
      </c>
    </row>
    <row r="160" s="297" customFormat="1" ht="38" customHeight="1" spans="1:7">
      <c r="A160" s="324" t="s">
        <v>2863</v>
      </c>
      <c r="B160" s="322" t="s">
        <v>2864</v>
      </c>
      <c r="C160" s="381"/>
      <c r="D160" s="381"/>
      <c r="E160" s="327" t="str">
        <f t="shared" si="7"/>
        <v/>
      </c>
      <c r="F160" s="321" t="str">
        <f t="shared" si="8"/>
        <v>否</v>
      </c>
      <c r="G160" s="301" t="str">
        <f t="shared" si="9"/>
        <v>项</v>
      </c>
    </row>
    <row r="161" s="297" customFormat="1" ht="38" customHeight="1" spans="1:7">
      <c r="A161" s="324" t="s">
        <v>2865</v>
      </c>
      <c r="B161" s="322" t="s">
        <v>2866</v>
      </c>
      <c r="C161" s="381">
        <v>0</v>
      </c>
      <c r="D161" s="381">
        <v>0</v>
      </c>
      <c r="E161" s="327" t="str">
        <f t="shared" si="7"/>
        <v/>
      </c>
      <c r="F161" s="321" t="str">
        <f t="shared" si="8"/>
        <v>否</v>
      </c>
      <c r="G161" s="301" t="str">
        <f t="shared" si="9"/>
        <v>项</v>
      </c>
    </row>
    <row r="162" ht="38" customHeight="1" spans="1:7">
      <c r="A162" s="324" t="s">
        <v>2867</v>
      </c>
      <c r="B162" s="322" t="s">
        <v>2868</v>
      </c>
      <c r="C162" s="381">
        <v>0</v>
      </c>
      <c r="D162" s="381">
        <v>0</v>
      </c>
      <c r="E162" s="327" t="str">
        <f t="shared" si="7"/>
        <v/>
      </c>
      <c r="F162" s="321" t="str">
        <f t="shared" si="8"/>
        <v>否</v>
      </c>
      <c r="G162" s="301" t="str">
        <f t="shared" si="9"/>
        <v>项</v>
      </c>
    </row>
    <row r="163" ht="38" customHeight="1" spans="1:7">
      <c r="A163" s="324" t="s">
        <v>2869</v>
      </c>
      <c r="B163" s="322" t="s">
        <v>2870</v>
      </c>
      <c r="C163" s="381">
        <f>SUM(C164:C165)</f>
        <v>0</v>
      </c>
      <c r="D163" s="381">
        <f>SUM(D164:D165)</f>
        <v>0</v>
      </c>
      <c r="E163" s="327" t="str">
        <f t="shared" si="7"/>
        <v/>
      </c>
      <c r="F163" s="321" t="str">
        <f t="shared" si="8"/>
        <v>否</v>
      </c>
      <c r="G163" s="301" t="str">
        <f t="shared" si="9"/>
        <v>款</v>
      </c>
    </row>
    <row r="164" s="297" customFormat="1" ht="38" customHeight="1" spans="1:7">
      <c r="A164" s="324" t="s">
        <v>2871</v>
      </c>
      <c r="B164" s="322" t="s">
        <v>2793</v>
      </c>
      <c r="C164" s="381">
        <v>0</v>
      </c>
      <c r="D164" s="381">
        <v>0</v>
      </c>
      <c r="E164" s="327" t="str">
        <f t="shared" si="7"/>
        <v/>
      </c>
      <c r="F164" s="321" t="str">
        <f t="shared" si="8"/>
        <v>否</v>
      </c>
      <c r="G164" s="301" t="str">
        <f t="shared" si="9"/>
        <v>项</v>
      </c>
    </row>
    <row r="165" s="297" customFormat="1" ht="38" customHeight="1" spans="1:7">
      <c r="A165" s="324" t="s">
        <v>2872</v>
      </c>
      <c r="B165" s="322" t="s">
        <v>2873</v>
      </c>
      <c r="C165" s="381">
        <v>0</v>
      </c>
      <c r="D165" s="381">
        <v>0</v>
      </c>
      <c r="E165" s="327" t="str">
        <f t="shared" si="7"/>
        <v/>
      </c>
      <c r="F165" s="321" t="str">
        <f t="shared" si="8"/>
        <v>否</v>
      </c>
      <c r="G165" s="301" t="str">
        <f t="shared" si="9"/>
        <v>项</v>
      </c>
    </row>
    <row r="166" s="297" customFormat="1" ht="38" customHeight="1" spans="1:7">
      <c r="A166" s="324" t="s">
        <v>2874</v>
      </c>
      <c r="B166" s="322" t="s">
        <v>2875</v>
      </c>
      <c r="C166" s="381"/>
      <c r="D166" s="381"/>
      <c r="E166" s="327"/>
      <c r="F166" s="321" t="str">
        <f t="shared" si="8"/>
        <v>否</v>
      </c>
      <c r="G166" s="301" t="str">
        <f t="shared" si="9"/>
        <v>款</v>
      </c>
    </row>
    <row r="167" s="297" customFormat="1" ht="38" customHeight="1" spans="1:7">
      <c r="A167" s="324" t="s">
        <v>2876</v>
      </c>
      <c r="B167" s="322" t="s">
        <v>2793</v>
      </c>
      <c r="C167" s="381"/>
      <c r="D167" s="381"/>
      <c r="E167" s="327" t="str">
        <f t="shared" si="7"/>
        <v/>
      </c>
      <c r="F167" s="321" t="str">
        <f t="shared" si="8"/>
        <v>否</v>
      </c>
      <c r="G167" s="301" t="str">
        <f t="shared" si="9"/>
        <v>项</v>
      </c>
    </row>
    <row r="168" s="297" customFormat="1" ht="38" customHeight="1" spans="1:7">
      <c r="A168" s="324" t="s">
        <v>2877</v>
      </c>
      <c r="B168" s="322" t="s">
        <v>2878</v>
      </c>
      <c r="C168" s="381"/>
      <c r="D168" s="381"/>
      <c r="E168" s="327" t="str">
        <f t="shared" si="7"/>
        <v/>
      </c>
      <c r="F168" s="321" t="str">
        <f t="shared" si="8"/>
        <v>否</v>
      </c>
      <c r="G168" s="301" t="str">
        <f t="shared" si="9"/>
        <v>项</v>
      </c>
    </row>
    <row r="169" s="297" customFormat="1" ht="38" customHeight="1" spans="1:7">
      <c r="A169" s="324" t="s">
        <v>2879</v>
      </c>
      <c r="B169" s="322" t="s">
        <v>2880</v>
      </c>
      <c r="C169" s="381">
        <v>0</v>
      </c>
      <c r="D169" s="381">
        <v>0</v>
      </c>
      <c r="E169" s="327" t="str">
        <f t="shared" si="7"/>
        <v/>
      </c>
      <c r="F169" s="321" t="str">
        <f t="shared" si="8"/>
        <v>否</v>
      </c>
      <c r="G169" s="301" t="str">
        <f t="shared" si="9"/>
        <v>款</v>
      </c>
    </row>
    <row r="170" ht="38" customHeight="1" spans="1:7">
      <c r="A170" s="324" t="s">
        <v>2881</v>
      </c>
      <c r="B170" s="322" t="s">
        <v>2882</v>
      </c>
      <c r="C170" s="381">
        <f>SUM(C171:C173)</f>
        <v>0</v>
      </c>
      <c r="D170" s="381">
        <f>SUM(D171:D173)</f>
        <v>0</v>
      </c>
      <c r="E170" s="327" t="str">
        <f t="shared" si="7"/>
        <v/>
      </c>
      <c r="F170" s="321" t="str">
        <f t="shared" si="8"/>
        <v>否</v>
      </c>
      <c r="G170" s="301" t="str">
        <f t="shared" si="9"/>
        <v>款</v>
      </c>
    </row>
    <row r="171" ht="38" customHeight="1" spans="1:7">
      <c r="A171" s="324" t="s">
        <v>2883</v>
      </c>
      <c r="B171" s="322" t="s">
        <v>2812</v>
      </c>
      <c r="C171" s="381">
        <v>0</v>
      </c>
      <c r="D171" s="381">
        <v>0</v>
      </c>
      <c r="E171" s="327" t="str">
        <f t="shared" si="7"/>
        <v/>
      </c>
      <c r="F171" s="321" t="str">
        <f t="shared" si="8"/>
        <v>否</v>
      </c>
      <c r="G171" s="301" t="str">
        <f t="shared" si="9"/>
        <v>项</v>
      </c>
    </row>
    <row r="172" ht="38" customHeight="1" spans="1:7">
      <c r="A172" s="324" t="s">
        <v>2884</v>
      </c>
      <c r="B172" s="322" t="s">
        <v>2816</v>
      </c>
      <c r="C172" s="381">
        <v>0</v>
      </c>
      <c r="D172" s="381">
        <v>0</v>
      </c>
      <c r="E172" s="327" t="str">
        <f t="shared" si="7"/>
        <v/>
      </c>
      <c r="F172" s="321" t="str">
        <f t="shared" si="8"/>
        <v>否</v>
      </c>
      <c r="G172" s="301" t="str">
        <f t="shared" si="9"/>
        <v>项</v>
      </c>
    </row>
    <row r="173" s="297" customFormat="1" ht="38" customHeight="1" spans="1:7">
      <c r="A173" s="324" t="s">
        <v>2885</v>
      </c>
      <c r="B173" s="322" t="s">
        <v>2886</v>
      </c>
      <c r="C173" s="381">
        <v>0</v>
      </c>
      <c r="D173" s="381">
        <v>0</v>
      </c>
      <c r="E173" s="327" t="str">
        <f t="shared" si="7"/>
        <v/>
      </c>
      <c r="F173" s="321" t="str">
        <f t="shared" si="8"/>
        <v>否</v>
      </c>
      <c r="G173" s="301" t="str">
        <f t="shared" si="9"/>
        <v>项</v>
      </c>
    </row>
    <row r="174" ht="38" customHeight="1" spans="1:7">
      <c r="A174" s="316" t="s">
        <v>133</v>
      </c>
      <c r="B174" s="317" t="s">
        <v>2887</v>
      </c>
      <c r="C174" s="325"/>
      <c r="D174" s="325"/>
      <c r="E174" s="329"/>
      <c r="F174" s="321" t="str">
        <f t="shared" si="8"/>
        <v>是</v>
      </c>
      <c r="G174" s="301" t="str">
        <f t="shared" si="9"/>
        <v>类</v>
      </c>
    </row>
    <row r="175" ht="38" customHeight="1" spans="1:7">
      <c r="A175" s="324" t="s">
        <v>2888</v>
      </c>
      <c r="B175" s="322" t="s">
        <v>2889</v>
      </c>
      <c r="C175" s="381"/>
      <c r="D175" s="381"/>
      <c r="E175" s="327"/>
      <c r="F175" s="321" t="str">
        <f t="shared" si="8"/>
        <v>否</v>
      </c>
      <c r="G175" s="301" t="str">
        <f t="shared" si="9"/>
        <v>款</v>
      </c>
    </row>
    <row r="176" ht="38" customHeight="1" spans="1:7">
      <c r="A176" s="324" t="s">
        <v>2890</v>
      </c>
      <c r="B176" s="322" t="s">
        <v>2891</v>
      </c>
      <c r="C176" s="381"/>
      <c r="D176" s="381"/>
      <c r="E176" s="327" t="str">
        <f t="shared" si="7"/>
        <v/>
      </c>
      <c r="F176" s="321" t="str">
        <f t="shared" si="8"/>
        <v>否</v>
      </c>
      <c r="G176" s="301" t="str">
        <f t="shared" si="9"/>
        <v>项</v>
      </c>
    </row>
    <row r="177" s="297" customFormat="1" ht="38" customHeight="1" spans="1:7">
      <c r="A177" s="324" t="s">
        <v>2892</v>
      </c>
      <c r="B177" s="322" t="s">
        <v>2893</v>
      </c>
      <c r="C177" s="381">
        <v>0</v>
      </c>
      <c r="D177" s="381">
        <v>0</v>
      </c>
      <c r="E177" s="327" t="str">
        <f t="shared" si="7"/>
        <v/>
      </c>
      <c r="F177" s="321" t="str">
        <f t="shared" si="8"/>
        <v>否</v>
      </c>
      <c r="G177" s="301" t="str">
        <f t="shared" si="9"/>
        <v>项</v>
      </c>
    </row>
    <row r="178" s="297" customFormat="1" ht="38" customHeight="1" spans="1:7">
      <c r="A178" s="316" t="s">
        <v>155</v>
      </c>
      <c r="B178" s="317" t="s">
        <v>2894</v>
      </c>
      <c r="C178" s="325">
        <v>19251</v>
      </c>
      <c r="D178" s="325">
        <v>615</v>
      </c>
      <c r="E178" s="327">
        <f t="shared" si="7"/>
        <v>-0.968</v>
      </c>
      <c r="F178" s="321" t="str">
        <f t="shared" si="8"/>
        <v>是</v>
      </c>
      <c r="G178" s="301" t="str">
        <f t="shared" si="9"/>
        <v>类</v>
      </c>
    </row>
    <row r="179" ht="38" customHeight="1" spans="1:7">
      <c r="A179" s="324" t="s">
        <v>2895</v>
      </c>
      <c r="B179" s="322" t="s">
        <v>2896</v>
      </c>
      <c r="C179" s="381">
        <v>19000</v>
      </c>
      <c r="D179" s="381">
        <v>0</v>
      </c>
      <c r="E179" s="327">
        <f t="shared" si="7"/>
        <v>-1</v>
      </c>
      <c r="F179" s="321" t="str">
        <f t="shared" si="8"/>
        <v>是</v>
      </c>
      <c r="G179" s="301" t="str">
        <f t="shared" si="9"/>
        <v>款</v>
      </c>
    </row>
    <row r="180" ht="38" customHeight="1" spans="1:7">
      <c r="A180" s="324" t="s">
        <v>2897</v>
      </c>
      <c r="B180" s="322" t="s">
        <v>2898</v>
      </c>
      <c r="C180" s="381"/>
      <c r="D180" s="381"/>
      <c r="E180" s="327" t="str">
        <f t="shared" si="7"/>
        <v/>
      </c>
      <c r="F180" s="321" t="str">
        <f t="shared" si="8"/>
        <v>否</v>
      </c>
      <c r="G180" s="301" t="str">
        <f t="shared" si="9"/>
        <v>项</v>
      </c>
    </row>
    <row r="181" s="297" customFormat="1" ht="38" customHeight="1" spans="1:7">
      <c r="A181" s="324" t="s">
        <v>2899</v>
      </c>
      <c r="B181" s="322" t="s">
        <v>2900</v>
      </c>
      <c r="C181" s="381">
        <v>19000</v>
      </c>
      <c r="D181" s="381">
        <v>0</v>
      </c>
      <c r="E181" s="327">
        <f t="shared" si="7"/>
        <v>-1</v>
      </c>
      <c r="F181" s="321" t="str">
        <f t="shared" si="8"/>
        <v>是</v>
      </c>
      <c r="G181" s="301" t="str">
        <f t="shared" si="9"/>
        <v>项</v>
      </c>
    </row>
    <row r="182" s="297" customFormat="1" ht="38" customHeight="1" spans="1:7">
      <c r="A182" s="324" t="s">
        <v>2901</v>
      </c>
      <c r="B182" s="322" t="s">
        <v>2902</v>
      </c>
      <c r="C182" s="381"/>
      <c r="D182" s="381"/>
      <c r="E182" s="327" t="str">
        <f t="shared" si="7"/>
        <v/>
      </c>
      <c r="F182" s="321" t="str">
        <f t="shared" si="8"/>
        <v>否</v>
      </c>
      <c r="G182" s="301" t="str">
        <f t="shared" si="9"/>
        <v>项</v>
      </c>
    </row>
    <row r="183" ht="38" customHeight="1" spans="1:7">
      <c r="A183" s="324" t="s">
        <v>2903</v>
      </c>
      <c r="B183" s="322" t="s">
        <v>2904</v>
      </c>
      <c r="C183" s="381">
        <v>4</v>
      </c>
      <c r="D183" s="381">
        <v>0</v>
      </c>
      <c r="E183" s="327"/>
      <c r="F183" s="321" t="str">
        <f t="shared" si="8"/>
        <v>是</v>
      </c>
      <c r="G183" s="301" t="str">
        <f t="shared" si="9"/>
        <v>款</v>
      </c>
    </row>
    <row r="184" s="297" customFormat="1" ht="38" customHeight="1" spans="1:7">
      <c r="A184" s="324" t="s">
        <v>2905</v>
      </c>
      <c r="B184" s="322" t="s">
        <v>2906</v>
      </c>
      <c r="C184" s="381"/>
      <c r="D184" s="381"/>
      <c r="E184" s="327" t="str">
        <f t="shared" si="7"/>
        <v/>
      </c>
      <c r="F184" s="321" t="str">
        <f t="shared" si="8"/>
        <v>否</v>
      </c>
      <c r="G184" s="301" t="str">
        <f t="shared" si="9"/>
        <v>项</v>
      </c>
    </row>
    <row r="185" ht="38" customHeight="1" spans="1:7">
      <c r="A185" s="324" t="s">
        <v>2907</v>
      </c>
      <c r="B185" s="322" t="s">
        <v>2908</v>
      </c>
      <c r="C185" s="381"/>
      <c r="D185" s="381"/>
      <c r="E185" s="327" t="str">
        <f t="shared" si="7"/>
        <v/>
      </c>
      <c r="F185" s="321" t="str">
        <f t="shared" si="8"/>
        <v>否</v>
      </c>
      <c r="G185" s="301" t="str">
        <f t="shared" si="9"/>
        <v>项</v>
      </c>
    </row>
    <row r="186" ht="38" customHeight="1" spans="1:7">
      <c r="A186" s="324" t="s">
        <v>2909</v>
      </c>
      <c r="B186" s="322" t="s">
        <v>2910</v>
      </c>
      <c r="C186" s="381">
        <v>2</v>
      </c>
      <c r="D186" s="381">
        <v>0</v>
      </c>
      <c r="E186" s="327">
        <f t="shared" si="7"/>
        <v>-1</v>
      </c>
      <c r="F186" s="321" t="str">
        <f t="shared" si="8"/>
        <v>是</v>
      </c>
      <c r="G186" s="301" t="str">
        <f t="shared" si="9"/>
        <v>项</v>
      </c>
    </row>
    <row r="187" ht="38" customHeight="1" spans="1:7">
      <c r="A187" s="324" t="s">
        <v>2911</v>
      </c>
      <c r="B187" s="322" t="s">
        <v>2912</v>
      </c>
      <c r="C187" s="381"/>
      <c r="D187" s="381"/>
      <c r="E187" s="327" t="str">
        <f t="shared" si="7"/>
        <v/>
      </c>
      <c r="F187" s="321" t="str">
        <f t="shared" si="8"/>
        <v>否</v>
      </c>
      <c r="G187" s="301" t="str">
        <f t="shared" si="9"/>
        <v>项</v>
      </c>
    </row>
    <row r="188" ht="38" customHeight="1" spans="1:7">
      <c r="A188" s="324" t="s">
        <v>2913</v>
      </c>
      <c r="B188" s="322" t="s">
        <v>2914</v>
      </c>
      <c r="C188" s="381"/>
      <c r="D188" s="381"/>
      <c r="E188" s="327" t="str">
        <f t="shared" si="7"/>
        <v/>
      </c>
      <c r="F188" s="321" t="str">
        <f t="shared" si="8"/>
        <v>否</v>
      </c>
      <c r="G188" s="301" t="str">
        <f t="shared" si="9"/>
        <v>项</v>
      </c>
    </row>
    <row r="189" ht="38" customHeight="1" spans="1:7">
      <c r="A189" s="324" t="s">
        <v>2915</v>
      </c>
      <c r="B189" s="322" t="s">
        <v>2916</v>
      </c>
      <c r="C189" s="381"/>
      <c r="D189" s="381"/>
      <c r="E189" s="327" t="str">
        <f t="shared" si="7"/>
        <v/>
      </c>
      <c r="F189" s="321" t="str">
        <f t="shared" si="8"/>
        <v>否</v>
      </c>
      <c r="G189" s="301" t="str">
        <f t="shared" si="9"/>
        <v>项</v>
      </c>
    </row>
    <row r="190" s="297" customFormat="1" ht="38" customHeight="1" spans="1:7">
      <c r="A190" s="324" t="s">
        <v>2917</v>
      </c>
      <c r="B190" s="322" t="s">
        <v>2918</v>
      </c>
      <c r="C190" s="381">
        <v>2</v>
      </c>
      <c r="D190" s="381">
        <v>0</v>
      </c>
      <c r="E190" s="327">
        <f t="shared" si="7"/>
        <v>-1</v>
      </c>
      <c r="F190" s="321" t="str">
        <f t="shared" si="8"/>
        <v>是</v>
      </c>
      <c r="G190" s="301" t="str">
        <f t="shared" si="9"/>
        <v>项</v>
      </c>
    </row>
    <row r="191" ht="38" customHeight="1" spans="1:7">
      <c r="A191" s="324" t="s">
        <v>2919</v>
      </c>
      <c r="B191" s="322" t="s">
        <v>2920</v>
      </c>
      <c r="C191" s="381"/>
      <c r="D191" s="381"/>
      <c r="E191" s="327" t="str">
        <f t="shared" si="7"/>
        <v/>
      </c>
      <c r="F191" s="321" t="str">
        <f t="shared" si="8"/>
        <v>否</v>
      </c>
      <c r="G191" s="301" t="str">
        <f t="shared" si="9"/>
        <v>项</v>
      </c>
    </row>
    <row r="192" ht="38" customHeight="1" spans="1:7">
      <c r="A192" s="324" t="s">
        <v>2921</v>
      </c>
      <c r="B192" s="322" t="s">
        <v>2922</v>
      </c>
      <c r="C192" s="381">
        <v>247</v>
      </c>
      <c r="D192" s="381">
        <v>615</v>
      </c>
      <c r="E192" s="327">
        <f t="shared" si="7"/>
        <v>1.49</v>
      </c>
      <c r="F192" s="321" t="str">
        <f t="shared" si="8"/>
        <v>是</v>
      </c>
      <c r="G192" s="301" t="str">
        <f t="shared" si="9"/>
        <v>款</v>
      </c>
    </row>
    <row r="193" ht="38" customHeight="1" spans="1:7">
      <c r="A193" s="332">
        <v>2296001</v>
      </c>
      <c r="B193" s="322" t="s">
        <v>2923</v>
      </c>
      <c r="C193" s="381"/>
      <c r="D193" s="381"/>
      <c r="E193" s="327" t="str">
        <f t="shared" si="7"/>
        <v/>
      </c>
      <c r="F193" s="321" t="str">
        <f t="shared" si="8"/>
        <v>否</v>
      </c>
      <c r="G193" s="301" t="str">
        <f t="shared" si="9"/>
        <v>项</v>
      </c>
    </row>
    <row r="194" s="297" customFormat="1" ht="38" customHeight="1" spans="1:7">
      <c r="A194" s="324" t="s">
        <v>2924</v>
      </c>
      <c r="B194" s="322" t="s">
        <v>2925</v>
      </c>
      <c r="C194" s="381">
        <v>90</v>
      </c>
      <c r="D194" s="381">
        <v>120</v>
      </c>
      <c r="E194" s="327">
        <f t="shared" si="7"/>
        <v>0.333</v>
      </c>
      <c r="F194" s="321" t="str">
        <f t="shared" si="8"/>
        <v>是</v>
      </c>
      <c r="G194" s="301" t="str">
        <f t="shared" si="9"/>
        <v>项</v>
      </c>
    </row>
    <row r="195" ht="38" customHeight="1" spans="1:7">
      <c r="A195" s="324" t="s">
        <v>2926</v>
      </c>
      <c r="B195" s="322" t="s">
        <v>2927</v>
      </c>
      <c r="C195" s="381">
        <v>23</v>
      </c>
      <c r="D195" s="381">
        <v>60</v>
      </c>
      <c r="E195" s="327">
        <f t="shared" ref="E195:E226" si="10">IF(C195&gt;0,D195/C195-1,IF(C195&lt;0,-(D195/C195-1),""))</f>
        <v>1.609</v>
      </c>
      <c r="F195" s="321" t="str">
        <f t="shared" si="8"/>
        <v>是</v>
      </c>
      <c r="G195" s="301" t="str">
        <f t="shared" si="9"/>
        <v>项</v>
      </c>
    </row>
    <row r="196" ht="38" customHeight="1" spans="1:7">
      <c r="A196" s="324" t="s">
        <v>2928</v>
      </c>
      <c r="B196" s="322" t="s">
        <v>2929</v>
      </c>
      <c r="C196" s="381">
        <v>33</v>
      </c>
      <c r="D196" s="381">
        <v>85</v>
      </c>
      <c r="E196" s="327">
        <f t="shared" si="10"/>
        <v>1.576</v>
      </c>
      <c r="F196" s="321" t="str">
        <f t="shared" ref="F196:F259" si="11">IF(LEN(A196)=3,"是",IF(B196&lt;&gt;"",IF(SUM(C196:D196)&lt;&gt;0,"是","否"),"是"))</f>
        <v>是</v>
      </c>
      <c r="G196" s="301" t="str">
        <f t="shared" ref="G196:G259" si="12">IF(LEN(A196)=3,"类",IF(LEN(A196)=5,"款","项"))</f>
        <v>项</v>
      </c>
    </row>
    <row r="197" ht="38" customHeight="1" spans="1:7">
      <c r="A197" s="324" t="s">
        <v>2930</v>
      </c>
      <c r="B197" s="322" t="s">
        <v>2931</v>
      </c>
      <c r="C197" s="381"/>
      <c r="D197" s="381"/>
      <c r="E197" s="327" t="str">
        <f t="shared" si="10"/>
        <v/>
      </c>
      <c r="F197" s="321" t="str">
        <f t="shared" si="11"/>
        <v>否</v>
      </c>
      <c r="G197" s="301" t="str">
        <f t="shared" si="12"/>
        <v>项</v>
      </c>
    </row>
    <row r="198" ht="38" customHeight="1" spans="1:7">
      <c r="A198" s="324" t="s">
        <v>2932</v>
      </c>
      <c r="B198" s="322" t="s">
        <v>2933</v>
      </c>
      <c r="C198" s="381">
        <v>9</v>
      </c>
      <c r="D198" s="381">
        <v>25</v>
      </c>
      <c r="E198" s="327">
        <f t="shared" si="10"/>
        <v>1.778</v>
      </c>
      <c r="F198" s="321" t="str">
        <f t="shared" si="11"/>
        <v>是</v>
      </c>
      <c r="G198" s="301" t="str">
        <f t="shared" si="12"/>
        <v>项</v>
      </c>
    </row>
    <row r="199" s="297" customFormat="1" ht="38" customHeight="1" spans="1:7">
      <c r="A199" s="324" t="s">
        <v>2934</v>
      </c>
      <c r="B199" s="322" t="s">
        <v>2935</v>
      </c>
      <c r="C199" s="381"/>
      <c r="D199" s="381"/>
      <c r="E199" s="327" t="str">
        <f t="shared" si="10"/>
        <v/>
      </c>
      <c r="F199" s="321" t="str">
        <f t="shared" si="11"/>
        <v>否</v>
      </c>
      <c r="G199" s="301" t="str">
        <f t="shared" si="12"/>
        <v>项</v>
      </c>
    </row>
    <row r="200" s="297" customFormat="1" ht="38" customHeight="1" spans="1:7">
      <c r="A200" s="324" t="s">
        <v>2936</v>
      </c>
      <c r="B200" s="322" t="s">
        <v>2937</v>
      </c>
      <c r="C200" s="381"/>
      <c r="D200" s="381"/>
      <c r="E200" s="327" t="str">
        <f t="shared" si="10"/>
        <v/>
      </c>
      <c r="F200" s="321" t="str">
        <f t="shared" si="11"/>
        <v>否</v>
      </c>
      <c r="G200" s="301" t="str">
        <f t="shared" si="12"/>
        <v>项</v>
      </c>
    </row>
    <row r="201" s="297" customFormat="1" ht="38" customHeight="1" spans="1:7">
      <c r="A201" s="324" t="s">
        <v>2938</v>
      </c>
      <c r="B201" s="322" t="s">
        <v>2939</v>
      </c>
      <c r="C201" s="381"/>
      <c r="D201" s="381"/>
      <c r="E201" s="327" t="str">
        <f t="shared" si="10"/>
        <v/>
      </c>
      <c r="F201" s="321" t="str">
        <f t="shared" si="11"/>
        <v>否</v>
      </c>
      <c r="G201" s="301" t="str">
        <f t="shared" si="12"/>
        <v>项</v>
      </c>
    </row>
    <row r="202" ht="38" customHeight="1" spans="1:7">
      <c r="A202" s="324" t="s">
        <v>2940</v>
      </c>
      <c r="B202" s="322" t="s">
        <v>2941</v>
      </c>
      <c r="C202" s="381">
        <v>49</v>
      </c>
      <c r="D202" s="381">
        <v>165</v>
      </c>
      <c r="E202" s="327">
        <f t="shared" si="10"/>
        <v>2.367</v>
      </c>
      <c r="F202" s="321" t="str">
        <f t="shared" si="11"/>
        <v>是</v>
      </c>
      <c r="G202" s="301" t="str">
        <f t="shared" si="12"/>
        <v>项</v>
      </c>
    </row>
    <row r="203" s="297" customFormat="1" ht="38" customHeight="1" spans="1:7">
      <c r="A203" s="324" t="s">
        <v>2942</v>
      </c>
      <c r="B203" s="322" t="s">
        <v>2943</v>
      </c>
      <c r="C203" s="381">
        <v>43</v>
      </c>
      <c r="D203" s="381">
        <v>160</v>
      </c>
      <c r="E203" s="327">
        <f t="shared" si="10"/>
        <v>2.721</v>
      </c>
      <c r="F203" s="321" t="str">
        <f t="shared" si="11"/>
        <v>是</v>
      </c>
      <c r="G203" s="301" t="str">
        <f t="shared" si="12"/>
        <v>项</v>
      </c>
    </row>
    <row r="204" s="297" customFormat="1" ht="38" customHeight="1" spans="1:7">
      <c r="A204" s="316" t="s">
        <v>151</v>
      </c>
      <c r="B204" s="317" t="s">
        <v>2944</v>
      </c>
      <c r="C204" s="325">
        <v>415</v>
      </c>
      <c r="D204" s="325">
        <v>2500</v>
      </c>
      <c r="E204" s="327">
        <f t="shared" si="10"/>
        <v>5.024</v>
      </c>
      <c r="F204" s="321" t="str">
        <f t="shared" si="11"/>
        <v>是</v>
      </c>
      <c r="G204" s="301" t="str">
        <f t="shared" si="12"/>
        <v>类</v>
      </c>
    </row>
    <row r="205" s="297" customFormat="1" ht="38" customHeight="1" spans="1:7">
      <c r="A205" s="324" t="s">
        <v>2945</v>
      </c>
      <c r="B205" s="322" t="s">
        <v>2946</v>
      </c>
      <c r="C205" s="381"/>
      <c r="D205" s="381"/>
      <c r="E205" s="327" t="str">
        <f t="shared" si="10"/>
        <v/>
      </c>
      <c r="F205" s="321" t="str">
        <f t="shared" si="11"/>
        <v>否</v>
      </c>
      <c r="G205" s="301" t="str">
        <f t="shared" si="12"/>
        <v>项</v>
      </c>
    </row>
    <row r="206" s="297" customFormat="1" ht="38" customHeight="1" spans="1:7">
      <c r="A206" s="324" t="s">
        <v>2947</v>
      </c>
      <c r="B206" s="322" t="s">
        <v>2948</v>
      </c>
      <c r="C206" s="381"/>
      <c r="D206" s="381"/>
      <c r="E206" s="327" t="str">
        <f t="shared" si="10"/>
        <v/>
      </c>
      <c r="F206" s="321" t="str">
        <f t="shared" si="11"/>
        <v>否</v>
      </c>
      <c r="G206" s="301" t="str">
        <f t="shared" si="12"/>
        <v>项</v>
      </c>
    </row>
    <row r="207" s="297" customFormat="1" ht="38" customHeight="1" spans="1:7">
      <c r="A207" s="324" t="s">
        <v>2949</v>
      </c>
      <c r="B207" s="322" t="s">
        <v>2950</v>
      </c>
      <c r="C207" s="381"/>
      <c r="D207" s="381"/>
      <c r="E207" s="327" t="str">
        <f t="shared" si="10"/>
        <v/>
      </c>
      <c r="F207" s="321" t="str">
        <f t="shared" si="11"/>
        <v>否</v>
      </c>
      <c r="G207" s="301" t="str">
        <f t="shared" si="12"/>
        <v>项</v>
      </c>
    </row>
    <row r="208" s="297" customFormat="1" ht="38" customHeight="1" spans="1:7">
      <c r="A208" s="324" t="s">
        <v>2951</v>
      </c>
      <c r="B208" s="322" t="s">
        <v>2952</v>
      </c>
      <c r="C208" s="381">
        <v>415</v>
      </c>
      <c r="D208" s="381">
        <v>2500</v>
      </c>
      <c r="E208" s="327">
        <f t="shared" si="10"/>
        <v>5.024</v>
      </c>
      <c r="F208" s="321" t="str">
        <f t="shared" si="11"/>
        <v>是</v>
      </c>
      <c r="G208" s="301" t="str">
        <f t="shared" si="12"/>
        <v>项</v>
      </c>
    </row>
    <row r="209" s="297" customFormat="1" ht="38" customHeight="1" spans="1:7">
      <c r="A209" s="324" t="s">
        <v>2953</v>
      </c>
      <c r="B209" s="322" t="s">
        <v>2954</v>
      </c>
      <c r="C209" s="381">
        <v>0</v>
      </c>
      <c r="D209" s="381">
        <v>0</v>
      </c>
      <c r="E209" s="327" t="str">
        <f t="shared" si="10"/>
        <v/>
      </c>
      <c r="F209" s="321" t="str">
        <f t="shared" si="11"/>
        <v>否</v>
      </c>
      <c r="G209" s="301" t="str">
        <f t="shared" si="12"/>
        <v>项</v>
      </c>
    </row>
    <row r="210" ht="38" customHeight="1" spans="1:7">
      <c r="A210" s="324" t="s">
        <v>2955</v>
      </c>
      <c r="B210" s="322" t="s">
        <v>2956</v>
      </c>
      <c r="C210" s="381"/>
      <c r="D210" s="381"/>
      <c r="E210" s="327" t="str">
        <f t="shared" si="10"/>
        <v/>
      </c>
      <c r="F210" s="321" t="str">
        <f t="shared" si="11"/>
        <v>否</v>
      </c>
      <c r="G210" s="301" t="str">
        <f t="shared" si="12"/>
        <v>项</v>
      </c>
    </row>
    <row r="211" ht="38" customHeight="1" spans="1:7">
      <c r="A211" s="324" t="s">
        <v>2957</v>
      </c>
      <c r="B211" s="322" t="s">
        <v>2958</v>
      </c>
      <c r="C211" s="381"/>
      <c r="D211" s="381"/>
      <c r="E211" s="327" t="str">
        <f t="shared" si="10"/>
        <v/>
      </c>
      <c r="F211" s="321" t="str">
        <f t="shared" si="11"/>
        <v>否</v>
      </c>
      <c r="G211" s="301" t="str">
        <f t="shared" si="12"/>
        <v>项</v>
      </c>
    </row>
    <row r="212" ht="38" customHeight="1" spans="1:7">
      <c r="A212" s="324" t="s">
        <v>2959</v>
      </c>
      <c r="B212" s="322" t="s">
        <v>2960</v>
      </c>
      <c r="C212" s="381">
        <v>0</v>
      </c>
      <c r="D212" s="381">
        <v>0</v>
      </c>
      <c r="E212" s="327" t="str">
        <f t="shared" si="10"/>
        <v/>
      </c>
      <c r="F212" s="321" t="str">
        <f t="shared" si="11"/>
        <v>否</v>
      </c>
      <c r="G212" s="301" t="str">
        <f t="shared" si="12"/>
        <v>项</v>
      </c>
    </row>
    <row r="213" ht="38" customHeight="1" spans="1:7">
      <c r="A213" s="324" t="s">
        <v>2961</v>
      </c>
      <c r="B213" s="322" t="s">
        <v>2962</v>
      </c>
      <c r="C213" s="381">
        <v>0</v>
      </c>
      <c r="D213" s="381">
        <v>0</v>
      </c>
      <c r="E213" s="327" t="str">
        <f t="shared" si="10"/>
        <v/>
      </c>
      <c r="F213" s="321" t="str">
        <f t="shared" si="11"/>
        <v>否</v>
      </c>
      <c r="G213" s="301" t="str">
        <f t="shared" si="12"/>
        <v>项</v>
      </c>
    </row>
    <row r="214" ht="38" customHeight="1" spans="1:7">
      <c r="A214" s="324" t="s">
        <v>2963</v>
      </c>
      <c r="B214" s="322" t="s">
        <v>2964</v>
      </c>
      <c r="C214" s="381">
        <v>0</v>
      </c>
      <c r="D214" s="381">
        <v>0</v>
      </c>
      <c r="E214" s="327" t="str">
        <f t="shared" si="10"/>
        <v/>
      </c>
      <c r="F214" s="321" t="str">
        <f t="shared" si="11"/>
        <v>否</v>
      </c>
      <c r="G214" s="301" t="str">
        <f t="shared" si="12"/>
        <v>项</v>
      </c>
    </row>
    <row r="215" ht="38" customHeight="1" spans="1:7">
      <c r="A215" s="324" t="s">
        <v>2965</v>
      </c>
      <c r="B215" s="322" t="s">
        <v>2966</v>
      </c>
      <c r="C215" s="381">
        <v>0</v>
      </c>
      <c r="D215" s="381">
        <v>0</v>
      </c>
      <c r="E215" s="327" t="str">
        <f t="shared" si="10"/>
        <v/>
      </c>
      <c r="F215" s="321" t="str">
        <f t="shared" si="11"/>
        <v>否</v>
      </c>
      <c r="G215" s="301" t="str">
        <f t="shared" si="12"/>
        <v>项</v>
      </c>
    </row>
    <row r="216" ht="38" customHeight="1" spans="1:7">
      <c r="A216" s="324" t="s">
        <v>2967</v>
      </c>
      <c r="B216" s="322" t="s">
        <v>2968</v>
      </c>
      <c r="C216" s="381"/>
      <c r="D216" s="381"/>
      <c r="E216" s="327" t="str">
        <f t="shared" si="10"/>
        <v/>
      </c>
      <c r="F216" s="321" t="str">
        <f t="shared" si="11"/>
        <v>否</v>
      </c>
      <c r="G216" s="301" t="str">
        <f t="shared" si="12"/>
        <v>项</v>
      </c>
    </row>
    <row r="217" s="297" customFormat="1" ht="38" customHeight="1" spans="1:7">
      <c r="A217" s="324" t="s">
        <v>2969</v>
      </c>
      <c r="B217" s="322" t="s">
        <v>2970</v>
      </c>
      <c r="C217" s="381"/>
      <c r="D217" s="381"/>
      <c r="E217" s="327" t="str">
        <f t="shared" si="10"/>
        <v/>
      </c>
      <c r="F217" s="321" t="str">
        <f t="shared" si="11"/>
        <v>否</v>
      </c>
      <c r="G217" s="301" t="str">
        <f t="shared" si="12"/>
        <v>项</v>
      </c>
    </row>
    <row r="218" s="297" customFormat="1" ht="38" customHeight="1" spans="1:7">
      <c r="A218" s="324" t="s">
        <v>2971</v>
      </c>
      <c r="B218" s="322" t="s">
        <v>2972</v>
      </c>
      <c r="C218" s="381"/>
      <c r="D218" s="381"/>
      <c r="E218" s="327" t="str">
        <f t="shared" si="10"/>
        <v/>
      </c>
      <c r="F218" s="321" t="str">
        <f t="shared" si="11"/>
        <v>否</v>
      </c>
      <c r="G218" s="301" t="str">
        <f t="shared" si="12"/>
        <v>项</v>
      </c>
    </row>
    <row r="219" s="297" customFormat="1" ht="38" customHeight="1" spans="1:7">
      <c r="A219" s="324" t="s">
        <v>2973</v>
      </c>
      <c r="B219" s="322" t="s">
        <v>2974</v>
      </c>
      <c r="C219" s="381"/>
      <c r="D219" s="381"/>
      <c r="E219" s="327" t="str">
        <f t="shared" si="10"/>
        <v/>
      </c>
      <c r="F219" s="321" t="str">
        <f t="shared" si="11"/>
        <v>否</v>
      </c>
      <c r="G219" s="301" t="str">
        <f t="shared" si="12"/>
        <v>项</v>
      </c>
    </row>
    <row r="220" ht="38" customHeight="1" spans="1:7">
      <c r="A220" s="324" t="s">
        <v>2975</v>
      </c>
      <c r="B220" s="322" t="s">
        <v>2976</v>
      </c>
      <c r="C220" s="381"/>
      <c r="D220" s="381"/>
      <c r="E220" s="327" t="str">
        <f t="shared" si="10"/>
        <v/>
      </c>
      <c r="F220" s="321" t="str">
        <f t="shared" si="11"/>
        <v>否</v>
      </c>
      <c r="G220" s="301" t="str">
        <f t="shared" si="12"/>
        <v>项</v>
      </c>
    </row>
    <row r="221" s="297" customFormat="1" ht="38" customHeight="1" spans="1:7">
      <c r="A221" s="316" t="s">
        <v>153</v>
      </c>
      <c r="B221" s="317" t="s">
        <v>2977</v>
      </c>
      <c r="C221" s="325">
        <v>22</v>
      </c>
      <c r="D221" s="325">
        <v>0</v>
      </c>
      <c r="E221" s="327">
        <f t="shared" si="10"/>
        <v>-1</v>
      </c>
      <c r="F221" s="321" t="str">
        <f t="shared" si="11"/>
        <v>是</v>
      </c>
      <c r="G221" s="301" t="str">
        <f t="shared" si="12"/>
        <v>类</v>
      </c>
    </row>
    <row r="222" s="297" customFormat="1" ht="38" customHeight="1" spans="1:7">
      <c r="A222" s="332">
        <v>23304</v>
      </c>
      <c r="B222" s="322" t="s">
        <v>2978</v>
      </c>
      <c r="C222" s="381">
        <v>22</v>
      </c>
      <c r="D222" s="381">
        <v>0</v>
      </c>
      <c r="E222" s="327">
        <f t="shared" si="10"/>
        <v>-1</v>
      </c>
      <c r="F222" s="321" t="str">
        <f t="shared" si="11"/>
        <v>是</v>
      </c>
      <c r="G222" s="301" t="str">
        <f t="shared" si="12"/>
        <v>款</v>
      </c>
    </row>
    <row r="223" ht="38" customHeight="1" spans="1:7">
      <c r="A223" s="324" t="s">
        <v>2979</v>
      </c>
      <c r="B223" s="322" t="s">
        <v>2980</v>
      </c>
      <c r="C223" s="381"/>
      <c r="D223" s="381"/>
      <c r="E223" s="327" t="str">
        <f t="shared" si="10"/>
        <v/>
      </c>
      <c r="F223" s="321" t="str">
        <f t="shared" si="11"/>
        <v>否</v>
      </c>
      <c r="G223" s="301" t="str">
        <f t="shared" si="12"/>
        <v>项</v>
      </c>
    </row>
    <row r="224" s="297" customFormat="1" ht="38" customHeight="1" spans="1:7">
      <c r="A224" s="324" t="s">
        <v>2981</v>
      </c>
      <c r="B224" s="322" t="s">
        <v>2982</v>
      </c>
      <c r="C224" s="381"/>
      <c r="D224" s="381"/>
      <c r="E224" s="327" t="str">
        <f t="shared" si="10"/>
        <v/>
      </c>
      <c r="F224" s="321" t="str">
        <f t="shared" si="11"/>
        <v>否</v>
      </c>
      <c r="G224" s="301" t="str">
        <f t="shared" si="12"/>
        <v>项</v>
      </c>
    </row>
    <row r="225" ht="38" customHeight="1" spans="1:7">
      <c r="A225" s="324" t="s">
        <v>2983</v>
      </c>
      <c r="B225" s="322" t="s">
        <v>2984</v>
      </c>
      <c r="C225" s="381"/>
      <c r="D225" s="381"/>
      <c r="E225" s="327" t="str">
        <f t="shared" si="10"/>
        <v/>
      </c>
      <c r="F225" s="321" t="str">
        <f t="shared" si="11"/>
        <v>否</v>
      </c>
      <c r="G225" s="301" t="str">
        <f t="shared" si="12"/>
        <v>项</v>
      </c>
    </row>
    <row r="226" s="297" customFormat="1" ht="38" customHeight="1" spans="1:7">
      <c r="A226" s="324" t="s">
        <v>2985</v>
      </c>
      <c r="B226" s="322" t="s">
        <v>2986</v>
      </c>
      <c r="C226" s="381">
        <v>1</v>
      </c>
      <c r="D226" s="381">
        <v>0</v>
      </c>
      <c r="E226" s="327">
        <f t="shared" si="10"/>
        <v>-1</v>
      </c>
      <c r="F226" s="321" t="str">
        <f t="shared" si="11"/>
        <v>是</v>
      </c>
      <c r="G226" s="301" t="str">
        <f t="shared" si="12"/>
        <v>项</v>
      </c>
    </row>
    <row r="227" s="297" customFormat="1" ht="38" customHeight="1" spans="1:7">
      <c r="A227" s="324" t="s">
        <v>2987</v>
      </c>
      <c r="B227" s="322" t="s">
        <v>2988</v>
      </c>
      <c r="C227" s="381">
        <v>0</v>
      </c>
      <c r="D227" s="381">
        <v>0</v>
      </c>
      <c r="E227" s="327" t="str">
        <f t="shared" ref="E227:E269" si="13">IF(C227&gt;0,D227/C227-1,IF(C227&lt;0,-(D227/C227-1),""))</f>
        <v/>
      </c>
      <c r="F227" s="321" t="str">
        <f t="shared" si="11"/>
        <v>否</v>
      </c>
      <c r="G227" s="301" t="str">
        <f t="shared" si="12"/>
        <v>项</v>
      </c>
    </row>
    <row r="228" ht="38" customHeight="1" spans="1:7">
      <c r="A228" s="324" t="s">
        <v>2989</v>
      </c>
      <c r="B228" s="322" t="s">
        <v>2990</v>
      </c>
      <c r="C228" s="381">
        <v>0</v>
      </c>
      <c r="D228" s="381">
        <v>0</v>
      </c>
      <c r="E228" s="327" t="str">
        <f t="shared" si="13"/>
        <v/>
      </c>
      <c r="F228" s="321" t="str">
        <f t="shared" si="11"/>
        <v>否</v>
      </c>
      <c r="G228" s="301" t="str">
        <f t="shared" si="12"/>
        <v>项</v>
      </c>
    </row>
    <row r="229" ht="38" customHeight="1" spans="1:7">
      <c r="A229" s="324" t="s">
        <v>2991</v>
      </c>
      <c r="B229" s="322" t="s">
        <v>2992</v>
      </c>
      <c r="C229" s="381"/>
      <c r="D229" s="381"/>
      <c r="E229" s="327" t="str">
        <f t="shared" si="13"/>
        <v/>
      </c>
      <c r="F229" s="321" t="str">
        <f t="shared" si="11"/>
        <v>否</v>
      </c>
      <c r="G229" s="301" t="str">
        <f t="shared" si="12"/>
        <v>项</v>
      </c>
    </row>
    <row r="230" ht="38" customHeight="1" spans="1:7">
      <c r="A230" s="324" t="s">
        <v>2993</v>
      </c>
      <c r="B230" s="322" t="s">
        <v>2994</v>
      </c>
      <c r="C230" s="381">
        <v>0</v>
      </c>
      <c r="D230" s="381">
        <v>0</v>
      </c>
      <c r="E230" s="327" t="str">
        <f t="shared" si="13"/>
        <v/>
      </c>
      <c r="F230" s="321" t="str">
        <f t="shared" si="11"/>
        <v>否</v>
      </c>
      <c r="G230" s="301" t="str">
        <f t="shared" si="12"/>
        <v>项</v>
      </c>
    </row>
    <row r="231" ht="38" customHeight="1" spans="1:7">
      <c r="A231" s="324" t="s">
        <v>2995</v>
      </c>
      <c r="B231" s="322" t="s">
        <v>2996</v>
      </c>
      <c r="C231" s="381">
        <v>0</v>
      </c>
      <c r="D231" s="381">
        <v>0</v>
      </c>
      <c r="E231" s="327" t="str">
        <f t="shared" si="13"/>
        <v/>
      </c>
      <c r="F231" s="321" t="str">
        <f t="shared" si="11"/>
        <v>否</v>
      </c>
      <c r="G231" s="301" t="str">
        <f t="shared" si="12"/>
        <v>项</v>
      </c>
    </row>
    <row r="232" ht="38" customHeight="1" spans="1:7">
      <c r="A232" s="324" t="s">
        <v>2997</v>
      </c>
      <c r="B232" s="322" t="s">
        <v>2998</v>
      </c>
      <c r="C232" s="381">
        <v>0</v>
      </c>
      <c r="D232" s="381">
        <v>0</v>
      </c>
      <c r="E232" s="327" t="str">
        <f t="shared" si="13"/>
        <v/>
      </c>
      <c r="F232" s="321" t="str">
        <f t="shared" si="11"/>
        <v>否</v>
      </c>
      <c r="G232" s="301" t="str">
        <f t="shared" si="12"/>
        <v>项</v>
      </c>
    </row>
    <row r="233" ht="38" customHeight="1" spans="1:7">
      <c r="A233" s="324" t="s">
        <v>2999</v>
      </c>
      <c r="B233" s="322" t="s">
        <v>3000</v>
      </c>
      <c r="C233" s="381">
        <v>0</v>
      </c>
      <c r="D233" s="381">
        <v>0</v>
      </c>
      <c r="E233" s="327" t="str">
        <f t="shared" si="13"/>
        <v/>
      </c>
      <c r="F233" s="321" t="str">
        <f t="shared" si="11"/>
        <v>否</v>
      </c>
      <c r="G233" s="301" t="str">
        <f t="shared" si="12"/>
        <v>项</v>
      </c>
    </row>
    <row r="234" ht="38" customHeight="1" spans="1:7">
      <c r="A234" s="324" t="s">
        <v>3001</v>
      </c>
      <c r="B234" s="322" t="s">
        <v>3002</v>
      </c>
      <c r="C234" s="381"/>
      <c r="D234" s="381"/>
      <c r="E234" s="327" t="str">
        <f t="shared" si="13"/>
        <v/>
      </c>
      <c r="F234" s="321" t="str">
        <f t="shared" si="11"/>
        <v>否</v>
      </c>
      <c r="G234" s="301" t="str">
        <f t="shared" si="12"/>
        <v>项</v>
      </c>
    </row>
    <row r="235" ht="38" customHeight="1" spans="1:7">
      <c r="A235" s="324" t="s">
        <v>3003</v>
      </c>
      <c r="B235" s="322" t="s">
        <v>3004</v>
      </c>
      <c r="C235" s="381"/>
      <c r="D235" s="381"/>
      <c r="E235" s="327" t="str">
        <f t="shared" si="13"/>
        <v/>
      </c>
      <c r="F235" s="321" t="str">
        <f t="shared" si="11"/>
        <v>否</v>
      </c>
      <c r="G235" s="301" t="str">
        <f t="shared" si="12"/>
        <v>项</v>
      </c>
    </row>
    <row r="236" s="297" customFormat="1" ht="38" customHeight="1" spans="1:7">
      <c r="A236" s="324" t="s">
        <v>3005</v>
      </c>
      <c r="B236" s="322" t="s">
        <v>3006</v>
      </c>
      <c r="C236" s="381"/>
      <c r="D236" s="381"/>
      <c r="E236" s="327" t="str">
        <f t="shared" si="13"/>
        <v/>
      </c>
      <c r="F236" s="321" t="str">
        <f t="shared" si="11"/>
        <v>否</v>
      </c>
      <c r="G236" s="301" t="str">
        <f t="shared" si="12"/>
        <v>项</v>
      </c>
    </row>
    <row r="237" ht="38" customHeight="1" spans="1:7">
      <c r="A237" s="324" t="s">
        <v>3007</v>
      </c>
      <c r="B237" s="322" t="s">
        <v>3008</v>
      </c>
      <c r="C237" s="381">
        <v>21</v>
      </c>
      <c r="D237" s="381">
        <v>0</v>
      </c>
      <c r="E237" s="327">
        <f t="shared" si="13"/>
        <v>-1</v>
      </c>
      <c r="F237" s="321" t="str">
        <f t="shared" si="11"/>
        <v>是</v>
      </c>
      <c r="G237" s="301" t="str">
        <f t="shared" si="12"/>
        <v>项</v>
      </c>
    </row>
    <row r="238" ht="38" customHeight="1" spans="1:7">
      <c r="A238" s="324" t="s">
        <v>3009</v>
      </c>
      <c r="B238" s="322" t="s">
        <v>3010</v>
      </c>
      <c r="C238" s="381"/>
      <c r="D238" s="381"/>
      <c r="E238" s="327" t="str">
        <f t="shared" si="13"/>
        <v/>
      </c>
      <c r="F238" s="321" t="str">
        <f t="shared" si="11"/>
        <v>否</v>
      </c>
      <c r="G238" s="301" t="str">
        <f t="shared" si="12"/>
        <v>项</v>
      </c>
    </row>
    <row r="239" ht="38" customHeight="1" spans="1:7">
      <c r="A239" s="331" t="s">
        <v>3011</v>
      </c>
      <c r="B239" s="317" t="s">
        <v>3012</v>
      </c>
      <c r="C239" s="325">
        <v>5046</v>
      </c>
      <c r="D239" s="325">
        <v>0</v>
      </c>
      <c r="E239" s="327">
        <f t="shared" si="13"/>
        <v>-1</v>
      </c>
      <c r="F239" s="321" t="str">
        <f t="shared" si="11"/>
        <v>是</v>
      </c>
      <c r="G239" s="301" t="str">
        <f t="shared" si="12"/>
        <v>类</v>
      </c>
    </row>
    <row r="240" ht="38" customHeight="1" spans="1:7">
      <c r="A240" s="332" t="s">
        <v>3013</v>
      </c>
      <c r="B240" s="322" t="s">
        <v>3014</v>
      </c>
      <c r="C240" s="381">
        <v>5000</v>
      </c>
      <c r="D240" s="381">
        <v>0</v>
      </c>
      <c r="E240" s="327">
        <f t="shared" si="13"/>
        <v>-1</v>
      </c>
      <c r="F240" s="321" t="str">
        <f t="shared" si="11"/>
        <v>是</v>
      </c>
      <c r="G240" s="301" t="str">
        <f t="shared" si="12"/>
        <v>款</v>
      </c>
    </row>
    <row r="241" ht="38" customHeight="1" spans="1:7">
      <c r="A241" s="332" t="s">
        <v>3015</v>
      </c>
      <c r="B241" s="322" t="s">
        <v>3016</v>
      </c>
      <c r="C241" s="381"/>
      <c r="D241" s="381"/>
      <c r="E241" s="327" t="str">
        <f t="shared" si="13"/>
        <v/>
      </c>
      <c r="F241" s="321" t="str">
        <f t="shared" si="11"/>
        <v>否</v>
      </c>
      <c r="G241" s="301" t="str">
        <f t="shared" si="12"/>
        <v>项</v>
      </c>
    </row>
    <row r="242" ht="38" customHeight="1" spans="1:7">
      <c r="A242" s="332" t="s">
        <v>3017</v>
      </c>
      <c r="B242" s="322" t="s">
        <v>3018</v>
      </c>
      <c r="C242" s="381">
        <v>0</v>
      </c>
      <c r="D242" s="381"/>
      <c r="E242" s="327" t="str">
        <f t="shared" si="13"/>
        <v/>
      </c>
      <c r="F242" s="321" t="str">
        <f t="shared" si="11"/>
        <v>否</v>
      </c>
      <c r="G242" s="301" t="str">
        <f t="shared" si="12"/>
        <v>项</v>
      </c>
    </row>
    <row r="243" ht="38" customHeight="1" spans="1:7">
      <c r="A243" s="332" t="s">
        <v>3019</v>
      </c>
      <c r="B243" s="322" t="s">
        <v>3020</v>
      </c>
      <c r="C243" s="381"/>
      <c r="D243" s="381"/>
      <c r="E243" s="327" t="str">
        <f t="shared" si="13"/>
        <v/>
      </c>
      <c r="F243" s="321" t="str">
        <f t="shared" si="11"/>
        <v>否</v>
      </c>
      <c r="G243" s="301" t="str">
        <f t="shared" si="12"/>
        <v>项</v>
      </c>
    </row>
    <row r="244" ht="38" customHeight="1" spans="1:7">
      <c r="A244" s="332" t="s">
        <v>3021</v>
      </c>
      <c r="B244" s="322" t="s">
        <v>3022</v>
      </c>
      <c r="C244" s="381">
        <v>0</v>
      </c>
      <c r="D244" s="381"/>
      <c r="E244" s="327" t="str">
        <f t="shared" si="13"/>
        <v/>
      </c>
      <c r="F244" s="321" t="str">
        <f t="shared" si="11"/>
        <v>否</v>
      </c>
      <c r="G244" s="301" t="str">
        <f t="shared" si="12"/>
        <v>项</v>
      </c>
    </row>
    <row r="245" ht="38" customHeight="1" spans="1:7">
      <c r="A245" s="332" t="s">
        <v>3023</v>
      </c>
      <c r="B245" s="322" t="s">
        <v>3024</v>
      </c>
      <c r="C245" s="381"/>
      <c r="D245" s="381"/>
      <c r="E245" s="327" t="str">
        <f t="shared" si="13"/>
        <v/>
      </c>
      <c r="F245" s="321" t="str">
        <f t="shared" si="11"/>
        <v>否</v>
      </c>
      <c r="G245" s="301" t="str">
        <f t="shared" si="12"/>
        <v>项</v>
      </c>
    </row>
    <row r="246" ht="38" customHeight="1" spans="1:7">
      <c r="A246" s="332" t="s">
        <v>3025</v>
      </c>
      <c r="B246" s="322" t="s">
        <v>3026</v>
      </c>
      <c r="C246" s="381"/>
      <c r="D246" s="381"/>
      <c r="E246" s="327" t="str">
        <f t="shared" si="13"/>
        <v/>
      </c>
      <c r="F246" s="321" t="str">
        <f t="shared" si="11"/>
        <v>否</v>
      </c>
      <c r="G246" s="301" t="str">
        <f t="shared" si="12"/>
        <v>项</v>
      </c>
    </row>
    <row r="247" ht="38" customHeight="1" spans="1:7">
      <c r="A247" s="332" t="s">
        <v>3027</v>
      </c>
      <c r="B247" s="322" t="s">
        <v>3028</v>
      </c>
      <c r="C247" s="381"/>
      <c r="D247" s="381"/>
      <c r="E247" s="327" t="str">
        <f t="shared" si="13"/>
        <v/>
      </c>
      <c r="F247" s="321" t="str">
        <f t="shared" si="11"/>
        <v>否</v>
      </c>
      <c r="G247" s="301" t="str">
        <f t="shared" si="12"/>
        <v>项</v>
      </c>
    </row>
    <row r="248" ht="38" customHeight="1" spans="1:7">
      <c r="A248" s="332" t="s">
        <v>3029</v>
      </c>
      <c r="B248" s="322" t="s">
        <v>3030</v>
      </c>
      <c r="C248" s="381"/>
      <c r="D248" s="381"/>
      <c r="E248" s="327" t="str">
        <f t="shared" si="13"/>
        <v/>
      </c>
      <c r="F248" s="321" t="str">
        <f t="shared" si="11"/>
        <v>否</v>
      </c>
      <c r="G248" s="301" t="str">
        <f t="shared" si="12"/>
        <v>项</v>
      </c>
    </row>
    <row r="249" ht="38" customHeight="1" spans="1:7">
      <c r="A249" s="332" t="s">
        <v>3031</v>
      </c>
      <c r="B249" s="322" t="s">
        <v>3032</v>
      </c>
      <c r="C249" s="381"/>
      <c r="D249" s="381"/>
      <c r="E249" s="327" t="str">
        <f t="shared" si="13"/>
        <v/>
      </c>
      <c r="F249" s="321" t="str">
        <f t="shared" si="11"/>
        <v>否</v>
      </c>
      <c r="G249" s="301" t="str">
        <f t="shared" si="12"/>
        <v>项</v>
      </c>
    </row>
    <row r="250" ht="38" customHeight="1" spans="1:7">
      <c r="A250" s="332" t="s">
        <v>3033</v>
      </c>
      <c r="B250" s="322" t="s">
        <v>3034</v>
      </c>
      <c r="C250" s="381"/>
      <c r="D250" s="381"/>
      <c r="E250" s="327" t="str">
        <f t="shared" si="13"/>
        <v/>
      </c>
      <c r="F250" s="321" t="str">
        <f t="shared" si="11"/>
        <v>否</v>
      </c>
      <c r="G250" s="301" t="str">
        <f t="shared" si="12"/>
        <v>项</v>
      </c>
    </row>
    <row r="251" ht="38" customHeight="1" spans="1:7">
      <c r="A251" s="332" t="s">
        <v>3035</v>
      </c>
      <c r="B251" s="322" t="s">
        <v>3036</v>
      </c>
      <c r="C251" s="381"/>
      <c r="D251" s="381"/>
      <c r="E251" s="327" t="str">
        <f t="shared" si="13"/>
        <v/>
      </c>
      <c r="F251" s="321" t="str">
        <f t="shared" si="11"/>
        <v>否</v>
      </c>
      <c r="G251" s="301" t="str">
        <f t="shared" si="12"/>
        <v>项</v>
      </c>
    </row>
    <row r="252" ht="38" customHeight="1" spans="1:7">
      <c r="A252" s="332" t="s">
        <v>3037</v>
      </c>
      <c r="B252" s="322" t="s">
        <v>3038</v>
      </c>
      <c r="C252" s="381">
        <v>5000</v>
      </c>
      <c r="D252" s="381">
        <v>0</v>
      </c>
      <c r="E252" s="327">
        <f t="shared" si="13"/>
        <v>-1</v>
      </c>
      <c r="F252" s="321" t="str">
        <f t="shared" si="11"/>
        <v>是</v>
      </c>
      <c r="G252" s="301" t="str">
        <f t="shared" si="12"/>
        <v>项</v>
      </c>
    </row>
    <row r="253" ht="38" customHeight="1" spans="1:7">
      <c r="A253" s="332" t="s">
        <v>3039</v>
      </c>
      <c r="B253" s="322" t="s">
        <v>3040</v>
      </c>
      <c r="C253" s="381">
        <v>46</v>
      </c>
      <c r="D253" s="381">
        <v>0</v>
      </c>
      <c r="E253" s="327">
        <f t="shared" si="13"/>
        <v>-1</v>
      </c>
      <c r="F253" s="321" t="str">
        <f t="shared" si="11"/>
        <v>是</v>
      </c>
      <c r="G253" s="301" t="str">
        <f t="shared" si="12"/>
        <v>款</v>
      </c>
    </row>
    <row r="254" ht="38" customHeight="1" spans="1:7">
      <c r="A254" s="332" t="s">
        <v>3041</v>
      </c>
      <c r="B254" s="322" t="s">
        <v>3042</v>
      </c>
      <c r="C254" s="381">
        <v>0</v>
      </c>
      <c r="D254" s="381"/>
      <c r="E254" s="327" t="str">
        <f t="shared" si="13"/>
        <v/>
      </c>
      <c r="F254" s="321" t="str">
        <f t="shared" si="11"/>
        <v>否</v>
      </c>
      <c r="G254" s="301" t="str">
        <f t="shared" si="12"/>
        <v>项</v>
      </c>
    </row>
    <row r="255" ht="38" customHeight="1" spans="1:7">
      <c r="A255" s="332" t="s">
        <v>3043</v>
      </c>
      <c r="B255" s="322" t="s">
        <v>3044</v>
      </c>
      <c r="C255" s="381">
        <v>0</v>
      </c>
      <c r="D255" s="381"/>
      <c r="E255" s="327" t="str">
        <f t="shared" si="13"/>
        <v/>
      </c>
      <c r="F255" s="321" t="str">
        <f t="shared" si="11"/>
        <v>否</v>
      </c>
      <c r="G255" s="301" t="str">
        <f t="shared" si="12"/>
        <v>项</v>
      </c>
    </row>
    <row r="256" ht="38" customHeight="1" spans="1:7">
      <c r="A256" s="332" t="s">
        <v>3045</v>
      </c>
      <c r="B256" s="322" t="s">
        <v>3046</v>
      </c>
      <c r="C256" s="381">
        <v>0</v>
      </c>
      <c r="D256" s="381"/>
      <c r="E256" s="327" t="str">
        <f t="shared" si="13"/>
        <v/>
      </c>
      <c r="F256" s="321" t="str">
        <f t="shared" si="11"/>
        <v>否</v>
      </c>
      <c r="G256" s="301" t="str">
        <f t="shared" si="12"/>
        <v>项</v>
      </c>
    </row>
    <row r="257" ht="38" customHeight="1" spans="1:7">
      <c r="A257" s="332" t="s">
        <v>3047</v>
      </c>
      <c r="B257" s="322" t="s">
        <v>3048</v>
      </c>
      <c r="C257" s="381">
        <v>0</v>
      </c>
      <c r="D257" s="381"/>
      <c r="E257" s="327" t="str">
        <f t="shared" si="13"/>
        <v/>
      </c>
      <c r="F257" s="321" t="str">
        <f t="shared" si="11"/>
        <v>否</v>
      </c>
      <c r="G257" s="301" t="str">
        <f t="shared" si="12"/>
        <v>项</v>
      </c>
    </row>
    <row r="258" ht="38" customHeight="1" spans="1:7">
      <c r="A258" s="332" t="s">
        <v>3049</v>
      </c>
      <c r="B258" s="322" t="s">
        <v>3050</v>
      </c>
      <c r="C258" s="381">
        <v>46</v>
      </c>
      <c r="D258" s="381">
        <v>0</v>
      </c>
      <c r="E258" s="327">
        <f t="shared" si="13"/>
        <v>-1</v>
      </c>
      <c r="F258" s="321" t="str">
        <f t="shared" si="11"/>
        <v>是</v>
      </c>
      <c r="G258" s="301" t="str">
        <f t="shared" si="12"/>
        <v>项</v>
      </c>
    </row>
    <row r="259" ht="38" customHeight="1" spans="1:7">
      <c r="A259" s="332" t="s">
        <v>3051</v>
      </c>
      <c r="B259" s="322" t="s">
        <v>3052</v>
      </c>
      <c r="C259" s="381"/>
      <c r="D259" s="381"/>
      <c r="E259" s="327" t="str">
        <f t="shared" si="13"/>
        <v/>
      </c>
      <c r="F259" s="321" t="str">
        <f t="shared" si="11"/>
        <v>否</v>
      </c>
      <c r="G259" s="301" t="str">
        <f t="shared" si="12"/>
        <v>项</v>
      </c>
    </row>
    <row r="260" ht="38" customHeight="1" spans="1:6">
      <c r="A260" s="316"/>
      <c r="B260" s="317"/>
      <c r="C260" s="334"/>
      <c r="D260" s="334"/>
      <c r="E260" s="327" t="str">
        <f t="shared" si="13"/>
        <v/>
      </c>
      <c r="F260" s="321" t="str">
        <f>IF(LEN(A260)=3,"是",IF(B260&lt;&gt;"",IF(SUM(C260:D260)&lt;&gt;0,"是","否"),"是"))</f>
        <v>是</v>
      </c>
    </row>
    <row r="261" ht="38" customHeight="1" spans="1:6">
      <c r="A261" s="335"/>
      <c r="B261" s="336" t="s">
        <v>3053</v>
      </c>
      <c r="C261" s="325">
        <f>SUM(C4,C20,C32,C43,C98,C122,C174,C178,C204,C221,C239)</f>
        <v>33577</v>
      </c>
      <c r="D261" s="325">
        <f>SUM(D4,D20,D32,D43,D98,D122,D174,D178,D204,D221,D239)</f>
        <v>5618</v>
      </c>
      <c r="E261" s="327">
        <f t="shared" si="13"/>
        <v>-0.833</v>
      </c>
      <c r="F261" s="321" t="str">
        <f t="shared" ref="F261:F269" si="14">IF(LEN(A261)=3,"是",IF(B261&lt;&gt;"",IF(SUM(C261:D261)&lt;&gt;0,"是","否"),"是"))</f>
        <v>是</v>
      </c>
    </row>
    <row r="262" ht="38" customHeight="1" spans="1:6">
      <c r="A262" s="382" t="s">
        <v>3054</v>
      </c>
      <c r="B262" s="338" t="s">
        <v>158</v>
      </c>
      <c r="C262" s="339">
        <f>C263+C266+C267</f>
        <v>11892</v>
      </c>
      <c r="D262" s="339">
        <f>D263+D266+D267</f>
        <v>18000</v>
      </c>
      <c r="E262" s="327">
        <f t="shared" si="13"/>
        <v>0.514</v>
      </c>
      <c r="F262" s="321" t="str">
        <f t="shared" si="14"/>
        <v>是</v>
      </c>
    </row>
    <row r="263" ht="38" customHeight="1" spans="1:6">
      <c r="A263" s="382" t="s">
        <v>3055</v>
      </c>
      <c r="B263" s="383" t="s">
        <v>3056</v>
      </c>
      <c r="C263" s="339">
        <f>SUM(C264:C265)</f>
        <v>74</v>
      </c>
      <c r="D263" s="339">
        <f>SUM(D264:D265)</f>
        <v>0</v>
      </c>
      <c r="E263" s="327">
        <f t="shared" si="13"/>
        <v>-1</v>
      </c>
      <c r="F263" s="321" t="str">
        <f t="shared" si="14"/>
        <v>是</v>
      </c>
    </row>
    <row r="264" ht="38" customHeight="1" spans="1:7">
      <c r="A264" s="384" t="s">
        <v>3057</v>
      </c>
      <c r="B264" s="344" t="s">
        <v>3058</v>
      </c>
      <c r="C264" s="319">
        <v>74</v>
      </c>
      <c r="D264" s="319">
        <v>0</v>
      </c>
      <c r="E264" s="327">
        <f t="shared" si="13"/>
        <v>-1</v>
      </c>
      <c r="F264" s="321" t="str">
        <f t="shared" si="14"/>
        <v>是</v>
      </c>
      <c r="G264" s="297"/>
    </row>
    <row r="265" ht="38" customHeight="1" spans="1:7">
      <c r="A265" s="384" t="s">
        <v>3059</v>
      </c>
      <c r="B265" s="344" t="s">
        <v>3060</v>
      </c>
      <c r="C265" s="385"/>
      <c r="D265" s="345"/>
      <c r="E265" s="327" t="str">
        <f t="shared" si="13"/>
        <v/>
      </c>
      <c r="F265" s="321" t="str">
        <f t="shared" si="14"/>
        <v>否</v>
      </c>
      <c r="G265" s="297"/>
    </row>
    <row r="266" ht="38" customHeight="1" spans="1:6">
      <c r="A266" s="386" t="s">
        <v>3061</v>
      </c>
      <c r="B266" s="340" t="s">
        <v>3062</v>
      </c>
      <c r="C266" s="319">
        <v>11000</v>
      </c>
      <c r="D266" s="319">
        <v>18000</v>
      </c>
      <c r="E266" s="327">
        <f t="shared" si="13"/>
        <v>0.636</v>
      </c>
      <c r="F266" s="321" t="str">
        <f t="shared" si="14"/>
        <v>是</v>
      </c>
    </row>
    <row r="267" ht="38" customHeight="1" spans="1:6">
      <c r="A267" s="386" t="s">
        <v>3063</v>
      </c>
      <c r="B267" s="340" t="s">
        <v>3064</v>
      </c>
      <c r="C267" s="319">
        <v>818</v>
      </c>
      <c r="D267" s="319">
        <v>0</v>
      </c>
      <c r="E267" s="327">
        <f t="shared" si="13"/>
        <v>-1</v>
      </c>
      <c r="F267" s="321" t="str">
        <f t="shared" si="14"/>
        <v>是</v>
      </c>
    </row>
    <row r="268" ht="38" customHeight="1" spans="1:6">
      <c r="A268" s="386" t="s">
        <v>3065</v>
      </c>
      <c r="B268" s="347" t="s">
        <v>3066</v>
      </c>
      <c r="C268" s="319">
        <v>1300</v>
      </c>
      <c r="D268" s="319">
        <v>1560</v>
      </c>
      <c r="E268" s="327">
        <f t="shared" si="13"/>
        <v>0.2</v>
      </c>
      <c r="F268" s="321" t="str">
        <f t="shared" si="14"/>
        <v>是</v>
      </c>
    </row>
    <row r="269" ht="38" customHeight="1" spans="1:6">
      <c r="A269" s="387"/>
      <c r="B269" s="350" t="s">
        <v>165</v>
      </c>
      <c r="C269" s="339">
        <f>C261+C262+C268</f>
        <v>46769</v>
      </c>
      <c r="D269" s="339">
        <f>D261+D262+D268</f>
        <v>25178</v>
      </c>
      <c r="E269" s="327">
        <f t="shared" si="13"/>
        <v>-0.462</v>
      </c>
      <c r="F269" s="321" t="str">
        <f t="shared" si="14"/>
        <v>是</v>
      </c>
    </row>
    <row r="270" spans="3:3">
      <c r="C270" s="388"/>
    </row>
    <row r="272" spans="3:3">
      <c r="C272" s="388"/>
    </row>
    <row r="274" spans="3:3">
      <c r="C274" s="388"/>
    </row>
    <row r="275" spans="3:3">
      <c r="C275" s="388"/>
    </row>
    <row r="277" spans="3:3">
      <c r="C277" s="388"/>
    </row>
    <row r="278" spans="3:3">
      <c r="C278" s="388"/>
    </row>
    <row r="279" spans="3:3">
      <c r="C279" s="388"/>
    </row>
    <row r="280" spans="3:3">
      <c r="C280" s="388"/>
    </row>
    <row r="282" spans="3:3">
      <c r="C282" s="388"/>
    </row>
  </sheetData>
  <autoFilter ref="A3:G269">
    <extLst/>
  </autoFilter>
  <mergeCells count="1">
    <mergeCell ref="B1:E1"/>
  </mergeCells>
  <conditionalFormatting sqref="B268">
    <cfRule type="expression" dxfId="1" priority="3" stopIfTrue="1">
      <formula>"len($A:$A)=3"</formula>
    </cfRule>
  </conditionalFormatting>
  <conditionalFormatting sqref="C268">
    <cfRule type="expression" dxfId="1" priority="2" stopIfTrue="1">
      <formula>"len($A:$A)=3"</formula>
    </cfRule>
  </conditionalFormatting>
  <conditionalFormatting sqref="D268">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1">
    <tabColor rgb="FF00B0F0"/>
  </sheetPr>
  <dimension ref="A1:F38"/>
  <sheetViews>
    <sheetView showGridLines="0" showZeros="0" zoomScale="115" zoomScaleNormal="115" workbookViewId="0">
      <pane ySplit="3" topLeftCell="A26" activePane="bottomLeft" state="frozen"/>
      <selection/>
      <selection pane="bottomLeft" activeCell="D7" sqref="D7"/>
    </sheetView>
  </sheetViews>
  <sheetFormatPr defaultColWidth="9" defaultRowHeight="14.25" outlineLevelCol="5"/>
  <cols>
    <col min="1" max="1" width="15" style="173" customWidth="1"/>
    <col min="2" max="2" width="50.75" style="173" customWidth="1"/>
    <col min="3" max="4" width="20.6333333333333" style="173" customWidth="1"/>
    <col min="5" max="5" width="20.6333333333333" style="354" customWidth="1"/>
    <col min="6" max="6" width="3.75" style="173" customWidth="1"/>
    <col min="7" max="16384" width="9" style="173"/>
  </cols>
  <sheetData>
    <row r="1" ht="45" customHeight="1" spans="1:6">
      <c r="A1" s="175"/>
      <c r="B1" s="355" t="s">
        <v>3067</v>
      </c>
      <c r="C1" s="355"/>
      <c r="D1" s="355"/>
      <c r="E1" s="355"/>
      <c r="F1" s="175"/>
    </row>
    <row r="2" s="352" customFormat="1" ht="20.1" customHeight="1" spans="1:6">
      <c r="A2" s="356"/>
      <c r="B2" s="357"/>
      <c r="C2" s="358"/>
      <c r="D2" s="357"/>
      <c r="E2" s="359" t="s">
        <v>39</v>
      </c>
      <c r="F2" s="356"/>
    </row>
    <row r="3" s="353" customFormat="1" ht="45" customHeight="1" spans="1:6">
      <c r="A3" s="360" t="s">
        <v>40</v>
      </c>
      <c r="B3" s="361" t="s">
        <v>41</v>
      </c>
      <c r="C3" s="286" t="s">
        <v>167</v>
      </c>
      <c r="D3" s="286" t="s">
        <v>43</v>
      </c>
      <c r="E3" s="286" t="s">
        <v>168</v>
      </c>
      <c r="F3" s="362" t="s">
        <v>45</v>
      </c>
    </row>
    <row r="4" s="353" customFormat="1" ht="36" customHeight="1" spans="1:6">
      <c r="A4" s="324" t="s">
        <v>2547</v>
      </c>
      <c r="B4" s="317" t="s">
        <v>2548</v>
      </c>
      <c r="C4" s="363"/>
      <c r="D4" s="363"/>
      <c r="E4" s="130" t="str">
        <f t="shared" ref="E4:E9" si="0">IF(C4&gt;0,D4/C4-1,IF(C4&lt;0,-(D4/C4-1),""))</f>
        <v/>
      </c>
      <c r="F4" s="364" t="str">
        <f t="shared" ref="F4:F29" si="1">IF(LEN(A4)=7,"是",IF(B4&lt;&gt;"",IF(SUM(C4:D4)&lt;&gt;0,"是","否"),"是"))</f>
        <v>是</v>
      </c>
    </row>
    <row r="5" ht="36" customHeight="1" spans="1:6">
      <c r="A5" s="324" t="s">
        <v>2549</v>
      </c>
      <c r="B5" s="317" t="s">
        <v>2550</v>
      </c>
      <c r="C5" s="363"/>
      <c r="D5" s="363"/>
      <c r="E5" s="130" t="str">
        <f t="shared" si="0"/>
        <v/>
      </c>
      <c r="F5" s="364" t="str">
        <f t="shared" si="1"/>
        <v>是</v>
      </c>
    </row>
    <row r="6" ht="36" customHeight="1" spans="1:6">
      <c r="A6" s="324" t="s">
        <v>2551</v>
      </c>
      <c r="B6" s="317" t="s">
        <v>2552</v>
      </c>
      <c r="C6" s="363"/>
      <c r="D6" s="363"/>
      <c r="E6" s="130" t="str">
        <f t="shared" si="0"/>
        <v/>
      </c>
      <c r="F6" s="364" t="str">
        <f t="shared" si="1"/>
        <v>是</v>
      </c>
    </row>
    <row r="7" ht="36" customHeight="1" spans="1:6">
      <c r="A7" s="324" t="s">
        <v>2553</v>
      </c>
      <c r="B7" s="317" t="s">
        <v>2554</v>
      </c>
      <c r="C7" s="363"/>
      <c r="D7" s="363"/>
      <c r="E7" s="130" t="str">
        <f t="shared" si="0"/>
        <v/>
      </c>
      <c r="F7" s="364" t="str">
        <f t="shared" si="1"/>
        <v>是</v>
      </c>
    </row>
    <row r="8" ht="36" customHeight="1" spans="1:6">
      <c r="A8" s="324" t="s">
        <v>2555</v>
      </c>
      <c r="B8" s="317" t="s">
        <v>2556</v>
      </c>
      <c r="C8" s="363"/>
      <c r="D8" s="363"/>
      <c r="E8" s="130" t="str">
        <f t="shared" si="0"/>
        <v/>
      </c>
      <c r="F8" s="364" t="str">
        <f t="shared" si="1"/>
        <v>是</v>
      </c>
    </row>
    <row r="9" ht="36" customHeight="1" spans="1:6">
      <c r="A9" s="324" t="s">
        <v>2557</v>
      </c>
      <c r="B9" s="317" t="s">
        <v>2558</v>
      </c>
      <c r="C9" s="363"/>
      <c r="D9" s="363"/>
      <c r="E9" s="130" t="str">
        <f t="shared" si="0"/>
        <v/>
      </c>
      <c r="F9" s="364" t="str">
        <f t="shared" si="1"/>
        <v>是</v>
      </c>
    </row>
    <row r="10" ht="36" customHeight="1" spans="1:6">
      <c r="A10" s="324" t="s">
        <v>2559</v>
      </c>
      <c r="B10" s="317" t="s">
        <v>2560</v>
      </c>
      <c r="C10" s="318">
        <f>SUM(C11:C15)</f>
        <v>25000</v>
      </c>
      <c r="D10" s="363">
        <v>22000</v>
      </c>
      <c r="E10" s="130">
        <f t="shared" ref="E4:E38" si="2">IF(C10&gt;0,D10/C10-1,IF(C10&lt;0,-(D10/C10-1),""))</f>
        <v>-0.12</v>
      </c>
      <c r="F10" s="364" t="str">
        <f t="shared" si="1"/>
        <v>是</v>
      </c>
    </row>
    <row r="11" ht="36" customHeight="1" spans="1:6">
      <c r="A11" s="324" t="s">
        <v>2561</v>
      </c>
      <c r="B11" s="322" t="s">
        <v>2562</v>
      </c>
      <c r="C11" s="318">
        <v>23875</v>
      </c>
      <c r="D11" s="323"/>
      <c r="E11" s="130">
        <f t="shared" si="2"/>
        <v>-1</v>
      </c>
      <c r="F11" s="166" t="str">
        <f t="shared" si="1"/>
        <v>是</v>
      </c>
    </row>
    <row r="12" ht="36" customHeight="1" spans="1:6">
      <c r="A12" s="324" t="s">
        <v>2563</v>
      </c>
      <c r="B12" s="322" t="s">
        <v>2564</v>
      </c>
      <c r="C12" s="318">
        <v>1125</v>
      </c>
      <c r="D12" s="323"/>
      <c r="E12" s="130">
        <f t="shared" si="2"/>
        <v>-1</v>
      </c>
      <c r="F12" s="364" t="str">
        <f t="shared" si="1"/>
        <v>是</v>
      </c>
    </row>
    <row r="13" ht="36" hidden="1" customHeight="1" spans="1:6">
      <c r="A13" s="324" t="s">
        <v>2565</v>
      </c>
      <c r="B13" s="322" t="s">
        <v>2566</v>
      </c>
      <c r="C13" s="323">
        <v>0</v>
      </c>
      <c r="D13" s="323"/>
      <c r="E13" s="130" t="str">
        <f t="shared" si="2"/>
        <v/>
      </c>
      <c r="F13" s="364" t="str">
        <f t="shared" si="1"/>
        <v>否</v>
      </c>
    </row>
    <row r="14" ht="36" hidden="1" customHeight="1" spans="1:6">
      <c r="A14" s="324" t="s">
        <v>2567</v>
      </c>
      <c r="B14" s="322" t="s">
        <v>2568</v>
      </c>
      <c r="C14" s="323">
        <v>0</v>
      </c>
      <c r="D14" s="323"/>
      <c r="E14" s="130" t="str">
        <f t="shared" si="2"/>
        <v/>
      </c>
      <c r="F14" s="364" t="str">
        <f t="shared" si="1"/>
        <v>否</v>
      </c>
    </row>
    <row r="15" ht="36" hidden="1" customHeight="1" spans="1:6">
      <c r="A15" s="324" t="s">
        <v>2569</v>
      </c>
      <c r="B15" s="322" t="s">
        <v>2570</v>
      </c>
      <c r="C15" s="323"/>
      <c r="D15" s="323"/>
      <c r="E15" s="130" t="str">
        <f t="shared" si="2"/>
        <v/>
      </c>
      <c r="F15" s="364" t="str">
        <f t="shared" si="1"/>
        <v>否</v>
      </c>
    </row>
    <row r="16" ht="36" customHeight="1" spans="1:6">
      <c r="A16" s="365" t="s">
        <v>2571</v>
      </c>
      <c r="B16" s="366" t="s">
        <v>2572</v>
      </c>
      <c r="C16" s="363"/>
      <c r="D16" s="363"/>
      <c r="E16" s="130" t="str">
        <f t="shared" si="2"/>
        <v/>
      </c>
      <c r="F16" s="364" t="str">
        <f t="shared" si="1"/>
        <v>是</v>
      </c>
    </row>
    <row r="17" ht="36" customHeight="1" spans="1:6">
      <c r="A17" s="365" t="s">
        <v>2573</v>
      </c>
      <c r="B17" s="366" t="s">
        <v>2574</v>
      </c>
      <c r="C17" s="363"/>
      <c r="D17" s="363"/>
      <c r="E17" s="130" t="str">
        <f t="shared" si="2"/>
        <v/>
      </c>
      <c r="F17" s="364" t="str">
        <f t="shared" si="1"/>
        <v>是</v>
      </c>
    </row>
    <row r="18" ht="36" hidden="1" customHeight="1" spans="1:6">
      <c r="A18" s="365" t="s">
        <v>2575</v>
      </c>
      <c r="B18" s="216" t="s">
        <v>2576</v>
      </c>
      <c r="C18" s="323"/>
      <c r="D18" s="323"/>
      <c r="E18" s="130" t="str">
        <f t="shared" si="2"/>
        <v/>
      </c>
      <c r="F18" s="364" t="str">
        <f t="shared" si="1"/>
        <v>否</v>
      </c>
    </row>
    <row r="19" ht="36" hidden="1" customHeight="1" spans="1:6">
      <c r="A19" s="365" t="s">
        <v>2577</v>
      </c>
      <c r="B19" s="216" t="s">
        <v>2578</v>
      </c>
      <c r="C19" s="323"/>
      <c r="D19" s="323"/>
      <c r="E19" s="130" t="str">
        <f t="shared" si="2"/>
        <v/>
      </c>
      <c r="F19" s="364" t="str">
        <f t="shared" si="1"/>
        <v>否</v>
      </c>
    </row>
    <row r="20" ht="36" customHeight="1" spans="1:6">
      <c r="A20" s="365" t="s">
        <v>2579</v>
      </c>
      <c r="B20" s="366" t="s">
        <v>2580</v>
      </c>
      <c r="C20" s="363"/>
      <c r="D20" s="363"/>
      <c r="E20" s="130" t="str">
        <f t="shared" si="2"/>
        <v/>
      </c>
      <c r="F20" s="364" t="str">
        <f t="shared" si="1"/>
        <v>是</v>
      </c>
    </row>
    <row r="21" ht="36" customHeight="1" spans="1:6">
      <c r="A21" s="365" t="s">
        <v>2581</v>
      </c>
      <c r="B21" s="366" t="s">
        <v>2582</v>
      </c>
      <c r="C21" s="363"/>
      <c r="D21" s="363"/>
      <c r="E21" s="130" t="str">
        <f t="shared" si="2"/>
        <v/>
      </c>
      <c r="F21" s="364" t="str">
        <f t="shared" si="1"/>
        <v>是</v>
      </c>
    </row>
    <row r="22" ht="36" customHeight="1" spans="1:6">
      <c r="A22" s="365" t="s">
        <v>2583</v>
      </c>
      <c r="B22" s="366" t="s">
        <v>2584</v>
      </c>
      <c r="C22" s="363"/>
      <c r="D22" s="363"/>
      <c r="E22" s="130" t="str">
        <f t="shared" si="2"/>
        <v/>
      </c>
      <c r="F22" s="364" t="str">
        <f t="shared" si="1"/>
        <v>是</v>
      </c>
    </row>
    <row r="23" ht="36" customHeight="1" spans="1:6">
      <c r="A23" s="324" t="s">
        <v>2585</v>
      </c>
      <c r="B23" s="317" t="s">
        <v>2586</v>
      </c>
      <c r="C23" s="363"/>
      <c r="D23" s="363"/>
      <c r="E23" s="130" t="str">
        <f t="shared" si="2"/>
        <v/>
      </c>
      <c r="F23" s="364" t="str">
        <f t="shared" si="1"/>
        <v>是</v>
      </c>
    </row>
    <row r="24" ht="36" customHeight="1" spans="1:6">
      <c r="A24" s="324" t="s">
        <v>2587</v>
      </c>
      <c r="B24" s="317" t="s">
        <v>2588</v>
      </c>
      <c r="C24" s="363"/>
      <c r="D24" s="363"/>
      <c r="E24" s="130" t="str">
        <f t="shared" si="2"/>
        <v/>
      </c>
      <c r="F24" s="364" t="str">
        <f t="shared" si="1"/>
        <v>是</v>
      </c>
    </row>
    <row r="25" ht="36" customHeight="1" spans="1:6">
      <c r="A25" s="324" t="s">
        <v>2589</v>
      </c>
      <c r="B25" s="317" t="s">
        <v>2590</v>
      </c>
      <c r="C25" s="363"/>
      <c r="D25" s="363"/>
      <c r="E25" s="130" t="str">
        <f t="shared" si="2"/>
        <v/>
      </c>
      <c r="F25" s="364" t="str">
        <f t="shared" si="1"/>
        <v>是</v>
      </c>
    </row>
    <row r="26" ht="36" customHeight="1" spans="1:6">
      <c r="A26" s="324" t="s">
        <v>2591</v>
      </c>
      <c r="B26" s="317" t="s">
        <v>2592</v>
      </c>
      <c r="C26" s="363"/>
      <c r="D26" s="363"/>
      <c r="E26" s="130" t="str">
        <f t="shared" si="2"/>
        <v/>
      </c>
      <c r="F26" s="364" t="str">
        <f t="shared" si="1"/>
        <v>是</v>
      </c>
    </row>
    <row r="27" ht="36" hidden="1" customHeight="1" spans="1:6">
      <c r="A27" s="324" t="s">
        <v>2593</v>
      </c>
      <c r="B27" s="317" t="s">
        <v>2594</v>
      </c>
      <c r="C27" s="363"/>
      <c r="D27" s="363"/>
      <c r="E27" s="130" t="str">
        <f t="shared" si="2"/>
        <v/>
      </c>
      <c r="F27" s="364" t="str">
        <f t="shared" si="1"/>
        <v>否</v>
      </c>
    </row>
    <row r="28" ht="36" customHeight="1" spans="1:6">
      <c r="A28" s="324"/>
      <c r="B28" s="322"/>
      <c r="C28" s="323"/>
      <c r="D28" s="323"/>
      <c r="E28" s="130" t="str">
        <f t="shared" si="2"/>
        <v/>
      </c>
      <c r="F28" s="166" t="str">
        <f t="shared" si="1"/>
        <v>是</v>
      </c>
    </row>
    <row r="29" ht="36" customHeight="1" spans="1:6">
      <c r="A29" s="335"/>
      <c r="B29" s="336" t="s">
        <v>3068</v>
      </c>
      <c r="C29" s="363">
        <v>25000</v>
      </c>
      <c r="D29" s="363">
        <v>22000</v>
      </c>
      <c r="E29" s="130">
        <f t="shared" si="2"/>
        <v>-0.12</v>
      </c>
      <c r="F29" s="166" t="str">
        <f t="shared" si="1"/>
        <v>是</v>
      </c>
    </row>
    <row r="30" ht="36" customHeight="1" spans="1:6">
      <c r="A30" s="367">
        <v>105</v>
      </c>
      <c r="B30" s="368" t="s">
        <v>2596</v>
      </c>
      <c r="C30" s="103">
        <v>20420</v>
      </c>
      <c r="D30" s="103"/>
      <c r="E30" s="130">
        <f t="shared" si="2"/>
        <v>-1</v>
      </c>
      <c r="F30" s="166" t="str">
        <f t="shared" ref="F30:F37" si="3">IF(LEN(A30)=7,"是",IF(B30&lt;&gt;"",IF(SUM(C30:D30)&lt;&gt;0,"是","否"),"是"))</f>
        <v>是</v>
      </c>
    </row>
    <row r="31" ht="36" customHeight="1" spans="1:6">
      <c r="A31" s="367">
        <v>110</v>
      </c>
      <c r="B31" s="368" t="s">
        <v>98</v>
      </c>
      <c r="C31" s="103">
        <f>C32+C35+C36</f>
        <v>1906</v>
      </c>
      <c r="D31" s="103">
        <v>3178</v>
      </c>
      <c r="E31" s="130">
        <f t="shared" si="2"/>
        <v>0.667</v>
      </c>
      <c r="F31" s="166" t="str">
        <f t="shared" si="3"/>
        <v>是</v>
      </c>
    </row>
    <row r="32" ht="36" customHeight="1" spans="1:6">
      <c r="A32" s="369">
        <v>11004</v>
      </c>
      <c r="B32" s="370" t="s">
        <v>3069</v>
      </c>
      <c r="C32" s="106">
        <v>1000</v>
      </c>
      <c r="D32" s="106">
        <v>800</v>
      </c>
      <c r="E32" s="130">
        <f t="shared" si="2"/>
        <v>-0.2</v>
      </c>
      <c r="F32" s="166" t="str">
        <f t="shared" si="3"/>
        <v>是</v>
      </c>
    </row>
    <row r="33" ht="36" customHeight="1" spans="1:6">
      <c r="A33" s="369">
        <v>1100401</v>
      </c>
      <c r="B33" s="370" t="s">
        <v>2598</v>
      </c>
      <c r="C33" s="106">
        <v>1000</v>
      </c>
      <c r="D33" s="106">
        <v>800</v>
      </c>
      <c r="E33" s="130">
        <f t="shared" si="2"/>
        <v>-0.2</v>
      </c>
      <c r="F33" s="166" t="str">
        <f t="shared" si="3"/>
        <v>是</v>
      </c>
    </row>
    <row r="34" ht="36" customHeight="1" spans="1:6">
      <c r="A34" s="369">
        <v>1100402</v>
      </c>
      <c r="B34" s="370" t="s">
        <v>3070</v>
      </c>
      <c r="C34" s="104">
        <v>0</v>
      </c>
      <c r="D34" s="106"/>
      <c r="E34" s="130" t="str">
        <f t="shared" si="2"/>
        <v/>
      </c>
      <c r="F34" s="166" t="str">
        <f t="shared" si="3"/>
        <v>是</v>
      </c>
    </row>
    <row r="35" ht="36" customHeight="1" spans="1:6">
      <c r="A35" s="369">
        <v>11008</v>
      </c>
      <c r="B35" s="370" t="s">
        <v>101</v>
      </c>
      <c r="C35" s="106">
        <v>906</v>
      </c>
      <c r="D35" s="371">
        <v>818</v>
      </c>
      <c r="E35" s="130">
        <f t="shared" si="2"/>
        <v>-0.097</v>
      </c>
      <c r="F35" s="166" t="str">
        <f t="shared" si="3"/>
        <v>是</v>
      </c>
    </row>
    <row r="36" ht="36" hidden="1" customHeight="1" spans="1:6">
      <c r="A36" s="372">
        <v>11009</v>
      </c>
      <c r="B36" s="373" t="s">
        <v>102</v>
      </c>
      <c r="C36" s="106"/>
      <c r="D36" s="106"/>
      <c r="E36" s="130" t="str">
        <f t="shared" si="2"/>
        <v/>
      </c>
      <c r="F36" s="166" t="str">
        <f t="shared" si="3"/>
        <v>否</v>
      </c>
    </row>
    <row r="37" ht="37" hidden="1" customHeight="1" spans="1:6">
      <c r="A37" s="372">
        <v>11011</v>
      </c>
      <c r="B37" s="373" t="s">
        <v>2600</v>
      </c>
      <c r="C37" s="374">
        <v>20300</v>
      </c>
      <c r="D37" s="374">
        <v>1560</v>
      </c>
      <c r="E37" s="130">
        <f t="shared" si="2"/>
        <v>-0.923</v>
      </c>
      <c r="F37" s="166"/>
    </row>
    <row r="38" ht="36" customHeight="1" spans="1:6">
      <c r="A38" s="375"/>
      <c r="B38" s="376" t="s">
        <v>105</v>
      </c>
      <c r="C38" s="341">
        <f>C29+C30+C31</f>
        <v>47326</v>
      </c>
      <c r="D38" s="341">
        <f>D29+D31</f>
        <v>25178</v>
      </c>
      <c r="E38" s="130">
        <f t="shared" si="2"/>
        <v>-0.468</v>
      </c>
      <c r="F38" s="166" t="str">
        <f>IF(LEN(A38)=7,"是",IF(B38&lt;&gt;"",IF(SUM(C38:D38)&lt;&gt;0,"是","否"),"是"))</f>
        <v>是</v>
      </c>
    </row>
  </sheetData>
  <autoFilter ref="A3:F38">
    <filterColumn colId="5">
      <customFilters>
        <customFilter operator="equal" val="是"/>
      </customFilters>
    </filterColumn>
    <extLst/>
  </autoFilter>
  <mergeCells count="1">
    <mergeCell ref="B1:E1"/>
  </mergeCells>
  <conditionalFormatting sqref="B30">
    <cfRule type="expression" dxfId="1" priority="9" stopIfTrue="1">
      <formula>"len($A:$A)=3"</formula>
    </cfRule>
  </conditionalFormatting>
  <conditionalFormatting sqref="B31:B34">
    <cfRule type="expression" dxfId="1" priority="5" stopIfTrue="1">
      <formula>"len($A:$A)=3"</formula>
    </cfRule>
  </conditionalFormatting>
  <conditionalFormatting sqref="C10:C12">
    <cfRule type="expression" dxfId="1" priority="1" stopIfTrue="1">
      <formula>"len($A:$A)=3"</formula>
    </cfRule>
  </conditionalFormatting>
  <conditionalFormatting sqref="C30 C31:C34 D31:D32">
    <cfRule type="expression" dxfId="1" priority="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2">
    <tabColor rgb="FF00B0F0"/>
  </sheetPr>
  <dimension ref="A1:G274"/>
  <sheetViews>
    <sheetView showGridLines="0" showZeros="0" view="pageBreakPreview" zoomScaleNormal="115" workbookViewId="0">
      <pane ySplit="3" topLeftCell="A263" activePane="bottomLeft" state="frozen"/>
      <selection/>
      <selection pane="bottomLeft" activeCell="B1" sqref="B1:E1"/>
    </sheetView>
  </sheetViews>
  <sheetFormatPr defaultColWidth="9" defaultRowHeight="14.25" outlineLevelCol="6"/>
  <cols>
    <col min="1" max="1" width="13.5" style="297" customWidth="1"/>
    <col min="2" max="2" width="50.75" style="297" customWidth="1"/>
    <col min="3" max="4" width="20.6333333333333" style="302" customWidth="1"/>
    <col min="5" max="5" width="20.6333333333333" style="303" customWidth="1"/>
    <col min="6" max="6" width="3.75" style="304" customWidth="1"/>
    <col min="7" max="16384" width="9" style="297"/>
  </cols>
  <sheetData>
    <row r="1" s="297" customFormat="1" ht="45" customHeight="1" spans="1:7">
      <c r="A1" s="301"/>
      <c r="B1" s="305" t="s">
        <v>3071</v>
      </c>
      <c r="C1" s="305"/>
      <c r="D1" s="305"/>
      <c r="E1" s="305"/>
      <c r="F1" s="306"/>
      <c r="G1" s="301"/>
    </row>
    <row r="2" s="298" customFormat="1" ht="20.1" customHeight="1" spans="1:7">
      <c r="A2" s="307"/>
      <c r="B2" s="308"/>
      <c r="C2" s="308"/>
      <c r="D2" s="308"/>
      <c r="E2" s="309" t="s">
        <v>39</v>
      </c>
      <c r="F2" s="310"/>
      <c r="G2" s="307"/>
    </row>
    <row r="3" s="299" customFormat="1" ht="45" customHeight="1" spans="1:7">
      <c r="A3" s="311" t="s">
        <v>40</v>
      </c>
      <c r="B3" s="312" t="s">
        <v>41</v>
      </c>
      <c r="C3" s="313" t="s">
        <v>167</v>
      </c>
      <c r="D3" s="313" t="s">
        <v>43</v>
      </c>
      <c r="E3" s="313" t="s">
        <v>168</v>
      </c>
      <c r="F3" s="314" t="s">
        <v>45</v>
      </c>
      <c r="G3" s="315" t="s">
        <v>3072</v>
      </c>
    </row>
    <row r="4" s="297" customFormat="1" ht="36" customHeight="1" spans="1:7">
      <c r="A4" s="316" t="s">
        <v>119</v>
      </c>
      <c r="B4" s="317" t="s">
        <v>2602</v>
      </c>
      <c r="C4" s="318">
        <f>SUM(C5,C11,C17)</f>
        <v>520</v>
      </c>
      <c r="D4" s="319">
        <v>20</v>
      </c>
      <c r="E4" s="320">
        <f>IF(C4&gt;0,D4/C4-1,IF(C4&lt;0,-(D4/C4-1),""))</f>
        <v>-0.962</v>
      </c>
      <c r="F4" s="321" t="str">
        <f t="shared" ref="F4:F67" si="0">IF(LEN(A4)=3,"是",IF(B4&lt;&gt;"",IF(SUM(C4:D4)&lt;&gt;0,"是","否"),"是"))</f>
        <v>是</v>
      </c>
      <c r="G4" s="301" t="str">
        <f t="shared" ref="G4:G67" si="1">IF(LEN(A4)=3,"类",IF(LEN(A4)=5,"款","项"))</f>
        <v>类</v>
      </c>
    </row>
    <row r="5" s="297" customFormat="1" ht="36" hidden="1" customHeight="1" spans="1:7">
      <c r="A5" s="316" t="s">
        <v>2603</v>
      </c>
      <c r="B5" s="322" t="s">
        <v>2604</v>
      </c>
      <c r="C5" s="318">
        <f>SUM(C6:C10)</f>
        <v>20</v>
      </c>
      <c r="D5" s="323"/>
      <c r="E5" s="320">
        <f t="shared" ref="E5:E32" si="2">IF(C5&gt;0,D5/C5-1,IF(C5&lt;0,-(D5/C5-1),""))</f>
        <v>-1</v>
      </c>
      <c r="F5" s="321" t="str">
        <f t="shared" si="0"/>
        <v>是</v>
      </c>
      <c r="G5" s="301" t="str">
        <f t="shared" si="1"/>
        <v>款</v>
      </c>
    </row>
    <row r="6" s="297" customFormat="1" ht="36" hidden="1" customHeight="1" spans="1:7">
      <c r="A6" s="324" t="s">
        <v>2605</v>
      </c>
      <c r="B6" s="322" t="s">
        <v>2606</v>
      </c>
      <c r="C6" s="318">
        <v>0</v>
      </c>
      <c r="D6" s="323"/>
      <c r="E6" s="320" t="str">
        <f t="shared" si="2"/>
        <v/>
      </c>
      <c r="F6" s="321" t="str">
        <f t="shared" si="0"/>
        <v>否</v>
      </c>
      <c r="G6" s="301" t="str">
        <f t="shared" si="1"/>
        <v>项</v>
      </c>
    </row>
    <row r="7" s="297" customFormat="1" ht="36" hidden="1" customHeight="1" spans="1:7">
      <c r="A7" s="324" t="s">
        <v>2607</v>
      </c>
      <c r="B7" s="322" t="s">
        <v>2608</v>
      </c>
      <c r="C7" s="318">
        <v>20</v>
      </c>
      <c r="D7" s="323"/>
      <c r="E7" s="320">
        <f t="shared" si="2"/>
        <v>-1</v>
      </c>
      <c r="F7" s="321" t="str">
        <f t="shared" si="0"/>
        <v>是</v>
      </c>
      <c r="G7" s="301" t="str">
        <f t="shared" si="1"/>
        <v>项</v>
      </c>
    </row>
    <row r="8" s="297" customFormat="1" ht="36" hidden="1" customHeight="1" spans="1:7">
      <c r="A8" s="324" t="s">
        <v>2609</v>
      </c>
      <c r="B8" s="322" t="s">
        <v>2610</v>
      </c>
      <c r="C8" s="318">
        <v>0</v>
      </c>
      <c r="D8" s="323"/>
      <c r="E8" s="320" t="str">
        <f t="shared" si="2"/>
        <v/>
      </c>
      <c r="F8" s="321" t="str">
        <f t="shared" si="0"/>
        <v>否</v>
      </c>
      <c r="G8" s="301" t="str">
        <f t="shared" si="1"/>
        <v>项</v>
      </c>
    </row>
    <row r="9" s="297" customFormat="1" ht="36" hidden="1" customHeight="1" spans="1:7">
      <c r="A9" s="324" t="s">
        <v>2611</v>
      </c>
      <c r="B9" s="322" t="s">
        <v>2612</v>
      </c>
      <c r="C9" s="318">
        <v>0</v>
      </c>
      <c r="D9" s="323">
        <v>0</v>
      </c>
      <c r="E9" s="320" t="str">
        <f t="shared" si="2"/>
        <v/>
      </c>
      <c r="F9" s="321" t="str">
        <f t="shared" si="0"/>
        <v>否</v>
      </c>
      <c r="G9" s="301" t="str">
        <f t="shared" si="1"/>
        <v>项</v>
      </c>
    </row>
    <row r="10" s="297" customFormat="1" ht="36" hidden="1" customHeight="1" spans="1:7">
      <c r="A10" s="324" t="s">
        <v>2613</v>
      </c>
      <c r="B10" s="322" t="s">
        <v>2614</v>
      </c>
      <c r="C10" s="318">
        <v>0</v>
      </c>
      <c r="D10" s="323"/>
      <c r="E10" s="320" t="str">
        <f t="shared" si="2"/>
        <v/>
      </c>
      <c r="F10" s="321" t="str">
        <f t="shared" si="0"/>
        <v>否</v>
      </c>
      <c r="G10" s="301" t="str">
        <f t="shared" si="1"/>
        <v>项</v>
      </c>
    </row>
    <row r="11" s="297" customFormat="1" ht="36" hidden="1" customHeight="1" spans="1:7">
      <c r="A11" s="316" t="s">
        <v>2615</v>
      </c>
      <c r="B11" s="317" t="s">
        <v>2616</v>
      </c>
      <c r="C11" s="318">
        <f>SUM(C12:C16)</f>
        <v>500</v>
      </c>
      <c r="D11" s="319">
        <v>20</v>
      </c>
      <c r="E11" s="320">
        <f t="shared" si="2"/>
        <v>-0.96</v>
      </c>
      <c r="F11" s="321" t="str">
        <f t="shared" si="0"/>
        <v>是</v>
      </c>
      <c r="G11" s="301" t="str">
        <f t="shared" si="1"/>
        <v>款</v>
      </c>
    </row>
    <row r="12" s="297" customFormat="1" ht="36" hidden="1" customHeight="1" spans="1:7">
      <c r="A12" s="324" t="s">
        <v>2617</v>
      </c>
      <c r="B12" s="322" t="s">
        <v>2618</v>
      </c>
      <c r="C12" s="318">
        <v>0</v>
      </c>
      <c r="D12" s="323">
        <v>0</v>
      </c>
      <c r="E12" s="320" t="str">
        <f t="shared" si="2"/>
        <v/>
      </c>
      <c r="F12" s="321" t="str">
        <f t="shared" si="0"/>
        <v>否</v>
      </c>
      <c r="G12" s="301" t="str">
        <f t="shared" si="1"/>
        <v>项</v>
      </c>
    </row>
    <row r="13" s="297" customFormat="1" ht="36" hidden="1" customHeight="1" spans="1:7">
      <c r="A13" s="324" t="s">
        <v>2619</v>
      </c>
      <c r="B13" s="322" t="s">
        <v>2620</v>
      </c>
      <c r="C13" s="318">
        <v>0</v>
      </c>
      <c r="D13" s="323">
        <v>0</v>
      </c>
      <c r="E13" s="320" t="str">
        <f t="shared" si="2"/>
        <v/>
      </c>
      <c r="F13" s="321" t="str">
        <f t="shared" si="0"/>
        <v>否</v>
      </c>
      <c r="G13" s="301" t="str">
        <f t="shared" si="1"/>
        <v>项</v>
      </c>
    </row>
    <row r="14" s="297" customFormat="1" ht="36" hidden="1" customHeight="1" spans="1:7">
      <c r="A14" s="324" t="s">
        <v>2621</v>
      </c>
      <c r="B14" s="322" t="s">
        <v>2622</v>
      </c>
      <c r="C14" s="318">
        <v>0</v>
      </c>
      <c r="D14" s="323"/>
      <c r="E14" s="320" t="str">
        <f t="shared" si="2"/>
        <v/>
      </c>
      <c r="F14" s="321" t="str">
        <f t="shared" si="0"/>
        <v>否</v>
      </c>
      <c r="G14" s="301" t="str">
        <f t="shared" si="1"/>
        <v>项</v>
      </c>
    </row>
    <row r="15" s="297" customFormat="1" ht="36" hidden="1" customHeight="1" spans="1:7">
      <c r="A15" s="324" t="s">
        <v>2623</v>
      </c>
      <c r="B15" s="322" t="s">
        <v>2624</v>
      </c>
      <c r="C15" s="318">
        <v>500</v>
      </c>
      <c r="D15" s="319">
        <v>20</v>
      </c>
      <c r="E15" s="320">
        <f t="shared" si="2"/>
        <v>-0.96</v>
      </c>
      <c r="F15" s="321" t="str">
        <f t="shared" si="0"/>
        <v>是</v>
      </c>
      <c r="G15" s="301" t="str">
        <f t="shared" si="1"/>
        <v>项</v>
      </c>
    </row>
    <row r="16" s="297" customFormat="1" ht="36" hidden="1" customHeight="1" spans="1:7">
      <c r="A16" s="324" t="s">
        <v>2625</v>
      </c>
      <c r="B16" s="322" t="s">
        <v>2626</v>
      </c>
      <c r="C16" s="318">
        <v>0</v>
      </c>
      <c r="D16" s="323"/>
      <c r="E16" s="320" t="str">
        <f t="shared" si="2"/>
        <v/>
      </c>
      <c r="F16" s="321" t="str">
        <f t="shared" si="0"/>
        <v>否</v>
      </c>
      <c r="G16" s="301" t="str">
        <f t="shared" si="1"/>
        <v>项</v>
      </c>
    </row>
    <row r="17" s="297" customFormat="1" ht="36" hidden="1" customHeight="1" spans="1:7">
      <c r="A17" s="316" t="s">
        <v>2627</v>
      </c>
      <c r="B17" s="317" t="s">
        <v>2628</v>
      </c>
      <c r="C17" s="318">
        <f>SUM(C18:C19)</f>
        <v>0</v>
      </c>
      <c r="D17" s="323">
        <f>SUM(D18:D19)</f>
        <v>0</v>
      </c>
      <c r="E17" s="320" t="str">
        <f t="shared" si="2"/>
        <v/>
      </c>
      <c r="F17" s="321" t="str">
        <f t="shared" si="0"/>
        <v>否</v>
      </c>
      <c r="G17" s="301" t="str">
        <f t="shared" si="1"/>
        <v>款</v>
      </c>
    </row>
    <row r="18" s="297" customFormat="1" ht="36" hidden="1" customHeight="1" spans="1:7">
      <c r="A18" s="324" t="s">
        <v>2629</v>
      </c>
      <c r="B18" s="322" t="s">
        <v>2630</v>
      </c>
      <c r="C18" s="318">
        <v>0</v>
      </c>
      <c r="D18" s="323">
        <v>0</v>
      </c>
      <c r="E18" s="320" t="str">
        <f t="shared" si="2"/>
        <v/>
      </c>
      <c r="F18" s="321" t="str">
        <f t="shared" si="0"/>
        <v>否</v>
      </c>
      <c r="G18" s="301" t="str">
        <f t="shared" si="1"/>
        <v>项</v>
      </c>
    </row>
    <row r="19" s="297" customFormat="1" ht="36" hidden="1" customHeight="1" spans="1:7">
      <c r="A19" s="324" t="s">
        <v>2631</v>
      </c>
      <c r="B19" s="322" t="s">
        <v>2632</v>
      </c>
      <c r="C19" s="318">
        <v>0</v>
      </c>
      <c r="D19" s="323">
        <v>0</v>
      </c>
      <c r="E19" s="320" t="str">
        <f t="shared" si="2"/>
        <v/>
      </c>
      <c r="F19" s="321" t="str">
        <f t="shared" si="0"/>
        <v>否</v>
      </c>
      <c r="G19" s="301" t="str">
        <f t="shared" si="1"/>
        <v>项</v>
      </c>
    </row>
    <row r="20" s="297" customFormat="1" ht="36" customHeight="1" spans="1:7">
      <c r="A20" s="316" t="s">
        <v>121</v>
      </c>
      <c r="B20" s="317" t="s">
        <v>2633</v>
      </c>
      <c r="C20" s="318">
        <f>SUM(C21,C25,C29)</f>
        <v>25</v>
      </c>
      <c r="D20" s="325">
        <f>D21</f>
        <v>50</v>
      </c>
      <c r="E20" s="320">
        <f t="shared" si="2"/>
        <v>1</v>
      </c>
      <c r="F20" s="321" t="str">
        <f t="shared" si="0"/>
        <v>是</v>
      </c>
      <c r="G20" s="301" t="str">
        <f t="shared" si="1"/>
        <v>类</v>
      </c>
    </row>
    <row r="21" s="297" customFormat="1" ht="36" hidden="1" customHeight="1" spans="1:7">
      <c r="A21" s="316" t="s">
        <v>2634</v>
      </c>
      <c r="B21" s="317" t="s">
        <v>2635</v>
      </c>
      <c r="C21" s="318">
        <f>SUM(C22:C24)</f>
        <v>25</v>
      </c>
      <c r="D21" s="319">
        <v>50</v>
      </c>
      <c r="E21" s="320">
        <f t="shared" si="2"/>
        <v>1</v>
      </c>
      <c r="F21" s="321" t="str">
        <f t="shared" si="0"/>
        <v>是</v>
      </c>
      <c r="G21" s="301" t="str">
        <f t="shared" si="1"/>
        <v>款</v>
      </c>
    </row>
    <row r="22" s="297" customFormat="1" ht="36" hidden="1" customHeight="1" spans="1:7">
      <c r="A22" s="324" t="s">
        <v>2636</v>
      </c>
      <c r="B22" s="322" t="s">
        <v>2637</v>
      </c>
      <c r="C22" s="318">
        <v>5</v>
      </c>
      <c r="D22" s="319">
        <v>50</v>
      </c>
      <c r="E22" s="320">
        <f t="shared" si="2"/>
        <v>9</v>
      </c>
      <c r="F22" s="321" t="str">
        <f t="shared" si="0"/>
        <v>是</v>
      </c>
      <c r="G22" s="301" t="str">
        <f t="shared" si="1"/>
        <v>项</v>
      </c>
    </row>
    <row r="23" s="297" customFormat="1" ht="36" hidden="1" customHeight="1" spans="1:7">
      <c r="A23" s="324" t="s">
        <v>2638</v>
      </c>
      <c r="B23" s="322" t="s">
        <v>2639</v>
      </c>
      <c r="C23" s="318">
        <v>0</v>
      </c>
      <c r="D23" s="319">
        <v>0</v>
      </c>
      <c r="E23" s="320" t="str">
        <f t="shared" si="2"/>
        <v/>
      </c>
      <c r="F23" s="321" t="str">
        <f t="shared" si="0"/>
        <v>否</v>
      </c>
      <c r="G23" s="301" t="str">
        <f t="shared" si="1"/>
        <v>项</v>
      </c>
    </row>
    <row r="24" s="297" customFormat="1" ht="36" hidden="1" customHeight="1" spans="1:7">
      <c r="A24" s="324" t="s">
        <v>2640</v>
      </c>
      <c r="B24" s="322" t="s">
        <v>2641</v>
      </c>
      <c r="C24" s="318">
        <v>20</v>
      </c>
      <c r="D24" s="323"/>
      <c r="E24" s="320">
        <f t="shared" si="2"/>
        <v>-1</v>
      </c>
      <c r="F24" s="321" t="str">
        <f t="shared" si="0"/>
        <v>是</v>
      </c>
      <c r="G24" s="301" t="str">
        <f t="shared" si="1"/>
        <v>项</v>
      </c>
    </row>
    <row r="25" s="297" customFormat="1" ht="36" hidden="1" customHeight="1" spans="1:7">
      <c r="A25" s="316" t="s">
        <v>2642</v>
      </c>
      <c r="B25" s="317" t="s">
        <v>2643</v>
      </c>
      <c r="C25" s="318">
        <f>SUM(C26:C28)</f>
        <v>0</v>
      </c>
      <c r="D25" s="323"/>
      <c r="E25" s="320" t="str">
        <f t="shared" si="2"/>
        <v/>
      </c>
      <c r="F25" s="321" t="str">
        <f t="shared" si="0"/>
        <v>否</v>
      </c>
      <c r="G25" s="301" t="str">
        <f t="shared" si="1"/>
        <v>款</v>
      </c>
    </row>
    <row r="26" s="297" customFormat="1" ht="36" hidden="1" customHeight="1" spans="1:7">
      <c r="A26" s="324" t="s">
        <v>2644</v>
      </c>
      <c r="B26" s="322" t="s">
        <v>2637</v>
      </c>
      <c r="C26" s="318">
        <v>0</v>
      </c>
      <c r="D26" s="323"/>
      <c r="E26" s="320" t="str">
        <f t="shared" si="2"/>
        <v/>
      </c>
      <c r="F26" s="321" t="str">
        <f t="shared" si="0"/>
        <v>否</v>
      </c>
      <c r="G26" s="301" t="str">
        <f t="shared" si="1"/>
        <v>项</v>
      </c>
    </row>
    <row r="27" s="297" customFormat="1" ht="36" hidden="1" customHeight="1" spans="1:7">
      <c r="A27" s="324" t="s">
        <v>2645</v>
      </c>
      <c r="B27" s="322" t="s">
        <v>2639</v>
      </c>
      <c r="C27" s="318">
        <v>0</v>
      </c>
      <c r="D27" s="323"/>
      <c r="E27" s="320" t="str">
        <f t="shared" si="2"/>
        <v/>
      </c>
      <c r="F27" s="321" t="str">
        <f t="shared" si="0"/>
        <v>否</v>
      </c>
      <c r="G27" s="301" t="str">
        <f t="shared" si="1"/>
        <v>项</v>
      </c>
    </row>
    <row r="28" s="297" customFormat="1" ht="36" hidden="1" customHeight="1" spans="1:7">
      <c r="A28" s="324" t="s">
        <v>2646</v>
      </c>
      <c r="B28" s="322" t="s">
        <v>2647</v>
      </c>
      <c r="C28" s="318">
        <v>0</v>
      </c>
      <c r="D28" s="323"/>
      <c r="E28" s="320" t="str">
        <f t="shared" si="2"/>
        <v/>
      </c>
      <c r="F28" s="321" t="str">
        <f t="shared" si="0"/>
        <v>否</v>
      </c>
      <c r="G28" s="301" t="str">
        <f t="shared" si="1"/>
        <v>项</v>
      </c>
    </row>
    <row r="29" s="300" customFormat="1" ht="36" hidden="1" customHeight="1" spans="1:7">
      <c r="A29" s="316" t="s">
        <v>2648</v>
      </c>
      <c r="B29" s="317" t="s">
        <v>2649</v>
      </c>
      <c r="C29" s="318">
        <f>SUM(C30:C31)</f>
        <v>0</v>
      </c>
      <c r="D29" s="323"/>
      <c r="E29" s="320" t="str">
        <f t="shared" si="2"/>
        <v/>
      </c>
      <c r="F29" s="321" t="str">
        <f t="shared" si="0"/>
        <v>否</v>
      </c>
      <c r="G29" s="301" t="str">
        <f t="shared" si="1"/>
        <v>款</v>
      </c>
    </row>
    <row r="30" s="297" customFormat="1" ht="36" hidden="1" customHeight="1" spans="1:7">
      <c r="A30" s="324" t="s">
        <v>2650</v>
      </c>
      <c r="B30" s="322" t="s">
        <v>2639</v>
      </c>
      <c r="C30" s="318">
        <v>0</v>
      </c>
      <c r="D30" s="323">
        <v>0</v>
      </c>
      <c r="E30" s="320" t="str">
        <f t="shared" si="2"/>
        <v/>
      </c>
      <c r="F30" s="321" t="str">
        <f t="shared" si="0"/>
        <v>否</v>
      </c>
      <c r="G30" s="301" t="str">
        <f t="shared" si="1"/>
        <v>项</v>
      </c>
    </row>
    <row r="31" s="297" customFormat="1" ht="36" hidden="1" customHeight="1" spans="1:7">
      <c r="A31" s="324" t="s">
        <v>2651</v>
      </c>
      <c r="B31" s="322" t="s">
        <v>2652</v>
      </c>
      <c r="C31" s="318">
        <v>0</v>
      </c>
      <c r="D31" s="323"/>
      <c r="E31" s="320" t="str">
        <f t="shared" si="2"/>
        <v/>
      </c>
      <c r="F31" s="321" t="str">
        <f t="shared" si="0"/>
        <v>否</v>
      </c>
      <c r="G31" s="301" t="str">
        <f t="shared" si="1"/>
        <v>项</v>
      </c>
    </row>
    <row r="32" s="297" customFormat="1" ht="36" customHeight="1" spans="1:7">
      <c r="A32" s="316" t="s">
        <v>125</v>
      </c>
      <c r="B32" s="317" t="s">
        <v>2653</v>
      </c>
      <c r="C32" s="325"/>
      <c r="D32" s="325"/>
      <c r="E32" s="320" t="str">
        <f t="shared" si="2"/>
        <v/>
      </c>
      <c r="F32" s="321" t="str">
        <f t="shared" si="0"/>
        <v>是</v>
      </c>
      <c r="G32" s="301" t="str">
        <f t="shared" si="1"/>
        <v>类</v>
      </c>
    </row>
    <row r="33" s="297" customFormat="1" ht="36" hidden="1" customHeight="1" spans="1:7">
      <c r="A33" s="316" t="s">
        <v>2654</v>
      </c>
      <c r="B33" s="317" t="s">
        <v>2655</v>
      </c>
      <c r="C33" s="323"/>
      <c r="D33" s="323"/>
      <c r="E33" s="320" t="str">
        <f t="shared" ref="E33:E44" si="3">IF(C33&gt;0,D33/C33-1,IF(C33&lt;0,-(D33/C33-1),""))</f>
        <v/>
      </c>
      <c r="F33" s="321" t="str">
        <f t="shared" si="0"/>
        <v>否</v>
      </c>
      <c r="G33" s="301" t="str">
        <f t="shared" si="1"/>
        <v>款</v>
      </c>
    </row>
    <row r="34" s="297" customFormat="1" ht="36" hidden="1" customHeight="1" spans="1:7">
      <c r="A34" s="324">
        <v>2116001</v>
      </c>
      <c r="B34" s="322" t="s">
        <v>2656</v>
      </c>
      <c r="C34" s="323"/>
      <c r="D34" s="323"/>
      <c r="E34" s="320" t="str">
        <f t="shared" si="3"/>
        <v/>
      </c>
      <c r="F34" s="321" t="str">
        <f t="shared" si="0"/>
        <v>否</v>
      </c>
      <c r="G34" s="301" t="str">
        <f t="shared" si="1"/>
        <v>项</v>
      </c>
    </row>
    <row r="35" s="297" customFormat="1" ht="36" hidden="1" customHeight="1" spans="1:7">
      <c r="A35" s="324">
        <v>2116002</v>
      </c>
      <c r="B35" s="322" t="s">
        <v>2657</v>
      </c>
      <c r="C35" s="323"/>
      <c r="D35" s="323"/>
      <c r="E35" s="320" t="str">
        <f t="shared" si="3"/>
        <v/>
      </c>
      <c r="F35" s="321" t="str">
        <f t="shared" si="0"/>
        <v>否</v>
      </c>
      <c r="G35" s="301" t="str">
        <f t="shared" si="1"/>
        <v>项</v>
      </c>
    </row>
    <row r="36" s="297" customFormat="1" ht="36" hidden="1" customHeight="1" spans="1:7">
      <c r="A36" s="324">
        <v>2116003</v>
      </c>
      <c r="B36" s="322" t="s">
        <v>2658</v>
      </c>
      <c r="C36" s="323">
        <v>0</v>
      </c>
      <c r="D36" s="323">
        <v>0</v>
      </c>
      <c r="E36" s="320" t="str">
        <f t="shared" si="3"/>
        <v/>
      </c>
      <c r="F36" s="321" t="str">
        <f t="shared" si="0"/>
        <v>否</v>
      </c>
      <c r="G36" s="301" t="str">
        <f t="shared" si="1"/>
        <v>项</v>
      </c>
    </row>
    <row r="37" s="300" customFormat="1" ht="36" hidden="1" customHeight="1" spans="1:7">
      <c r="A37" s="324">
        <v>2116099</v>
      </c>
      <c r="B37" s="322" t="s">
        <v>2659</v>
      </c>
      <c r="C37" s="323"/>
      <c r="D37" s="323"/>
      <c r="E37" s="320" t="str">
        <f t="shared" si="3"/>
        <v/>
      </c>
      <c r="F37" s="321" t="str">
        <f t="shared" si="0"/>
        <v>否</v>
      </c>
      <c r="G37" s="301" t="str">
        <f t="shared" si="1"/>
        <v>项</v>
      </c>
    </row>
    <row r="38" s="297" customFormat="1" ht="36" hidden="1" customHeight="1" spans="1:7">
      <c r="A38" s="316">
        <v>21161</v>
      </c>
      <c r="B38" s="317" t="s">
        <v>2660</v>
      </c>
      <c r="C38" s="323">
        <f>SUM(C39:C42)</f>
        <v>0</v>
      </c>
      <c r="D38" s="323">
        <f>SUM(D39:D42)</f>
        <v>0</v>
      </c>
      <c r="E38" s="320" t="str">
        <f t="shared" si="3"/>
        <v/>
      </c>
      <c r="F38" s="321" t="str">
        <f t="shared" si="0"/>
        <v>否</v>
      </c>
      <c r="G38" s="301" t="str">
        <f t="shared" si="1"/>
        <v>款</v>
      </c>
    </row>
    <row r="39" s="297" customFormat="1" ht="36" hidden="1" customHeight="1" spans="1:7">
      <c r="A39" s="324">
        <v>2116101</v>
      </c>
      <c r="B39" s="322" t="s">
        <v>2661</v>
      </c>
      <c r="C39" s="323">
        <v>0</v>
      </c>
      <c r="D39" s="323">
        <v>0</v>
      </c>
      <c r="E39" s="320" t="str">
        <f t="shared" si="3"/>
        <v/>
      </c>
      <c r="F39" s="321" t="str">
        <f t="shared" si="0"/>
        <v>否</v>
      </c>
      <c r="G39" s="301" t="str">
        <f t="shared" si="1"/>
        <v>项</v>
      </c>
    </row>
    <row r="40" s="297" customFormat="1" ht="36" hidden="1" customHeight="1" spans="1:7">
      <c r="A40" s="324">
        <v>2116102</v>
      </c>
      <c r="B40" s="322" t="s">
        <v>2662</v>
      </c>
      <c r="C40" s="323">
        <v>0</v>
      </c>
      <c r="D40" s="323">
        <v>0</v>
      </c>
      <c r="E40" s="320" t="str">
        <f t="shared" si="3"/>
        <v/>
      </c>
      <c r="F40" s="321" t="str">
        <f t="shared" si="0"/>
        <v>否</v>
      </c>
      <c r="G40" s="301" t="str">
        <f t="shared" si="1"/>
        <v>项</v>
      </c>
    </row>
    <row r="41" s="297" customFormat="1" ht="36" hidden="1" customHeight="1" spans="1:7">
      <c r="A41" s="324">
        <v>2116103</v>
      </c>
      <c r="B41" s="322" t="s">
        <v>2663</v>
      </c>
      <c r="C41" s="323">
        <v>0</v>
      </c>
      <c r="D41" s="323">
        <v>0</v>
      </c>
      <c r="E41" s="320" t="str">
        <f t="shared" si="3"/>
        <v/>
      </c>
      <c r="F41" s="321" t="str">
        <f t="shared" si="0"/>
        <v>否</v>
      </c>
      <c r="G41" s="301" t="str">
        <f t="shared" si="1"/>
        <v>项</v>
      </c>
    </row>
    <row r="42" s="297" customFormat="1" ht="36" hidden="1" customHeight="1" spans="1:7">
      <c r="A42" s="324">
        <v>2116104</v>
      </c>
      <c r="B42" s="322" t="s">
        <v>2664</v>
      </c>
      <c r="C42" s="323">
        <v>0</v>
      </c>
      <c r="D42" s="323">
        <v>0</v>
      </c>
      <c r="E42" s="320" t="str">
        <f t="shared" si="3"/>
        <v/>
      </c>
      <c r="F42" s="321" t="str">
        <f t="shared" si="0"/>
        <v>否</v>
      </c>
      <c r="G42" s="301" t="str">
        <f t="shared" si="1"/>
        <v>项</v>
      </c>
    </row>
    <row r="43" s="297" customFormat="1" ht="36" customHeight="1" spans="1:7">
      <c r="A43" s="316" t="s">
        <v>127</v>
      </c>
      <c r="B43" s="317" t="s">
        <v>2665</v>
      </c>
      <c r="C43" s="318">
        <f>SUM(C44,C57,C61,C62,C68,C72,C76,C80,C86,C89)</f>
        <v>3495</v>
      </c>
      <c r="D43" s="325">
        <v>2083</v>
      </c>
      <c r="E43" s="320">
        <f t="shared" si="3"/>
        <v>-0.404</v>
      </c>
      <c r="F43" s="321" t="str">
        <f t="shared" si="0"/>
        <v>是</v>
      </c>
      <c r="G43" s="301" t="str">
        <f t="shared" si="1"/>
        <v>类</v>
      </c>
    </row>
    <row r="44" s="297" customFormat="1" ht="36" hidden="1" customHeight="1" spans="1:7">
      <c r="A44" s="316" t="s">
        <v>2666</v>
      </c>
      <c r="B44" s="317" t="s">
        <v>2667</v>
      </c>
      <c r="C44" s="318">
        <f>SUM(C45:C56)</f>
        <v>3495</v>
      </c>
      <c r="D44" s="323">
        <v>2083</v>
      </c>
      <c r="E44" s="320">
        <f t="shared" si="3"/>
        <v>-0.404</v>
      </c>
      <c r="F44" s="321" t="str">
        <f t="shared" si="0"/>
        <v>是</v>
      </c>
      <c r="G44" s="301" t="str">
        <f t="shared" si="1"/>
        <v>款</v>
      </c>
    </row>
    <row r="45" s="297" customFormat="1" ht="36" hidden="1" customHeight="1" spans="1:7">
      <c r="A45" s="324" t="s">
        <v>2668</v>
      </c>
      <c r="B45" s="322" t="s">
        <v>2669</v>
      </c>
      <c r="C45" s="318">
        <v>0</v>
      </c>
      <c r="D45" s="323">
        <v>0</v>
      </c>
      <c r="E45" s="320" t="str">
        <f t="shared" ref="E45:E56" si="4">IF(C45&gt;0,D45/C45-1,IF(C45&lt;0,-(D45/C45-1),""))</f>
        <v/>
      </c>
      <c r="F45" s="321" t="str">
        <f t="shared" si="0"/>
        <v>否</v>
      </c>
      <c r="G45" s="301" t="str">
        <f t="shared" si="1"/>
        <v>项</v>
      </c>
    </row>
    <row r="46" s="297" customFormat="1" ht="36" hidden="1" customHeight="1" spans="1:7">
      <c r="A46" s="324" t="s">
        <v>2670</v>
      </c>
      <c r="B46" s="322" t="s">
        <v>2671</v>
      </c>
      <c r="C46" s="318">
        <v>400</v>
      </c>
      <c r="D46" s="323">
        <v>150</v>
      </c>
      <c r="E46" s="320">
        <f t="shared" si="4"/>
        <v>-0.625</v>
      </c>
      <c r="F46" s="321" t="str">
        <f t="shared" si="0"/>
        <v>是</v>
      </c>
      <c r="G46" s="301" t="str">
        <f t="shared" si="1"/>
        <v>项</v>
      </c>
    </row>
    <row r="47" s="297" customFormat="1" ht="36" hidden="1" customHeight="1" spans="1:7">
      <c r="A47" s="324" t="s">
        <v>2672</v>
      </c>
      <c r="B47" s="322" t="s">
        <v>2673</v>
      </c>
      <c r="C47" s="318">
        <v>650</v>
      </c>
      <c r="D47" s="323"/>
      <c r="E47" s="320">
        <f t="shared" si="4"/>
        <v>-1</v>
      </c>
      <c r="F47" s="321" t="str">
        <f t="shared" si="0"/>
        <v>是</v>
      </c>
      <c r="G47" s="301" t="str">
        <f t="shared" si="1"/>
        <v>项</v>
      </c>
    </row>
    <row r="48" s="297" customFormat="1" ht="36" hidden="1" customHeight="1" spans="1:7">
      <c r="A48" s="324" t="s">
        <v>2674</v>
      </c>
      <c r="B48" s="322" t="s">
        <v>2675</v>
      </c>
      <c r="C48" s="318">
        <v>0</v>
      </c>
      <c r="D48" s="323"/>
      <c r="E48" s="320" t="str">
        <f t="shared" si="4"/>
        <v/>
      </c>
      <c r="F48" s="321" t="str">
        <f t="shared" si="0"/>
        <v>否</v>
      </c>
      <c r="G48" s="301" t="str">
        <f t="shared" si="1"/>
        <v>项</v>
      </c>
    </row>
    <row r="49" s="297" customFormat="1" ht="36" hidden="1" customHeight="1" spans="1:7">
      <c r="A49" s="324" t="s">
        <v>2676</v>
      </c>
      <c r="B49" s="322" t="s">
        <v>2677</v>
      </c>
      <c r="C49" s="318">
        <v>0</v>
      </c>
      <c r="D49" s="323"/>
      <c r="E49" s="320" t="str">
        <f t="shared" si="4"/>
        <v/>
      </c>
      <c r="F49" s="321" t="str">
        <f t="shared" si="0"/>
        <v>否</v>
      </c>
      <c r="G49" s="301" t="str">
        <f t="shared" si="1"/>
        <v>项</v>
      </c>
    </row>
    <row r="50" s="297" customFormat="1" ht="36" hidden="1" customHeight="1" spans="1:7">
      <c r="A50" s="324" t="s">
        <v>2678</v>
      </c>
      <c r="B50" s="322" t="s">
        <v>2679</v>
      </c>
      <c r="C50" s="318">
        <v>300</v>
      </c>
      <c r="D50" s="323"/>
      <c r="E50" s="320">
        <f t="shared" si="4"/>
        <v>-1</v>
      </c>
      <c r="F50" s="321" t="str">
        <f t="shared" si="0"/>
        <v>是</v>
      </c>
      <c r="G50" s="301" t="str">
        <f t="shared" si="1"/>
        <v>项</v>
      </c>
    </row>
    <row r="51" s="297" customFormat="1" ht="36" hidden="1" customHeight="1" spans="1:7">
      <c r="A51" s="324" t="s">
        <v>2680</v>
      </c>
      <c r="B51" s="322" t="s">
        <v>2681</v>
      </c>
      <c r="C51" s="318">
        <v>0</v>
      </c>
      <c r="D51" s="323"/>
      <c r="E51" s="320" t="str">
        <f t="shared" si="4"/>
        <v/>
      </c>
      <c r="F51" s="321" t="str">
        <f t="shared" si="0"/>
        <v>否</v>
      </c>
      <c r="G51" s="301" t="str">
        <f t="shared" si="1"/>
        <v>项</v>
      </c>
    </row>
    <row r="52" s="297" customFormat="1" ht="36" hidden="1" customHeight="1" spans="1:7">
      <c r="A52" s="324" t="s">
        <v>2682</v>
      </c>
      <c r="B52" s="322" t="s">
        <v>2683</v>
      </c>
      <c r="C52" s="318">
        <v>0</v>
      </c>
      <c r="D52" s="323"/>
      <c r="E52" s="320" t="str">
        <f t="shared" si="4"/>
        <v/>
      </c>
      <c r="F52" s="321" t="str">
        <f t="shared" si="0"/>
        <v>否</v>
      </c>
      <c r="G52" s="301" t="str">
        <f t="shared" si="1"/>
        <v>项</v>
      </c>
    </row>
    <row r="53" s="297" customFormat="1" ht="36" hidden="1" customHeight="1" spans="1:7">
      <c r="A53" s="324" t="s">
        <v>2684</v>
      </c>
      <c r="B53" s="322" t="s">
        <v>2685</v>
      </c>
      <c r="C53" s="318">
        <v>0</v>
      </c>
      <c r="D53" s="323"/>
      <c r="E53" s="320" t="str">
        <f t="shared" si="4"/>
        <v/>
      </c>
      <c r="F53" s="321" t="str">
        <f t="shared" si="0"/>
        <v>否</v>
      </c>
      <c r="G53" s="301" t="str">
        <f t="shared" si="1"/>
        <v>项</v>
      </c>
    </row>
    <row r="54" s="297" customFormat="1" ht="36" hidden="1" customHeight="1" spans="1:7">
      <c r="A54" s="324" t="s">
        <v>2686</v>
      </c>
      <c r="B54" s="322" t="s">
        <v>2687</v>
      </c>
      <c r="C54" s="318">
        <v>0</v>
      </c>
      <c r="D54" s="323"/>
      <c r="E54" s="320" t="str">
        <f t="shared" si="4"/>
        <v/>
      </c>
      <c r="F54" s="321" t="str">
        <f t="shared" si="0"/>
        <v>否</v>
      </c>
      <c r="G54" s="301" t="str">
        <f t="shared" si="1"/>
        <v>项</v>
      </c>
    </row>
    <row r="55" s="297" customFormat="1" ht="36" hidden="1" customHeight="1" spans="1:7">
      <c r="A55" s="324" t="s">
        <v>2688</v>
      </c>
      <c r="B55" s="322" t="s">
        <v>2689</v>
      </c>
      <c r="C55" s="318">
        <v>0</v>
      </c>
      <c r="D55" s="323"/>
      <c r="E55" s="320" t="str">
        <f t="shared" si="4"/>
        <v/>
      </c>
      <c r="F55" s="321" t="str">
        <f t="shared" si="0"/>
        <v>否</v>
      </c>
      <c r="G55" s="301" t="str">
        <f t="shared" si="1"/>
        <v>项</v>
      </c>
    </row>
    <row r="56" s="297" customFormat="1" ht="36" hidden="1" customHeight="1" spans="1:7">
      <c r="A56" s="324" t="s">
        <v>2690</v>
      </c>
      <c r="B56" s="322" t="s">
        <v>2691</v>
      </c>
      <c r="C56" s="318">
        <v>2145</v>
      </c>
      <c r="D56" s="323">
        <v>1933</v>
      </c>
      <c r="E56" s="320">
        <f t="shared" si="4"/>
        <v>-0.099</v>
      </c>
      <c r="F56" s="321" t="str">
        <f t="shared" si="0"/>
        <v>是</v>
      </c>
      <c r="G56" s="301" t="str">
        <f t="shared" si="1"/>
        <v>项</v>
      </c>
    </row>
    <row r="57" s="297" customFormat="1" ht="36" hidden="1" customHeight="1" spans="1:7">
      <c r="A57" s="316" t="s">
        <v>2692</v>
      </c>
      <c r="B57" s="317" t="s">
        <v>2693</v>
      </c>
      <c r="C57" s="318">
        <f>SUM(C58:C60)</f>
        <v>0</v>
      </c>
      <c r="D57" s="323"/>
      <c r="E57" s="320" t="str">
        <f t="shared" ref="E57:E97" si="5">IF(C57&gt;0,D57/C57-1,IF(C57&lt;0,-(D57/C57-1),""))</f>
        <v/>
      </c>
      <c r="F57" s="321" t="str">
        <f t="shared" si="0"/>
        <v>否</v>
      </c>
      <c r="G57" s="301" t="str">
        <f t="shared" si="1"/>
        <v>款</v>
      </c>
    </row>
    <row r="58" s="297" customFormat="1" ht="36" hidden="1" customHeight="1" spans="1:7">
      <c r="A58" s="324" t="s">
        <v>2694</v>
      </c>
      <c r="B58" s="322" t="s">
        <v>2669</v>
      </c>
      <c r="C58" s="318">
        <v>0</v>
      </c>
      <c r="D58" s="323"/>
      <c r="E58" s="320" t="str">
        <f t="shared" si="5"/>
        <v/>
      </c>
      <c r="F58" s="321" t="str">
        <f t="shared" si="0"/>
        <v>否</v>
      </c>
      <c r="G58" s="301" t="str">
        <f t="shared" si="1"/>
        <v>项</v>
      </c>
    </row>
    <row r="59" s="297" customFormat="1" ht="36" hidden="1" customHeight="1" spans="1:7">
      <c r="A59" s="324" t="s">
        <v>2695</v>
      </c>
      <c r="B59" s="322" t="s">
        <v>2671</v>
      </c>
      <c r="C59" s="318">
        <v>0</v>
      </c>
      <c r="D59" s="323"/>
      <c r="E59" s="320" t="str">
        <f t="shared" si="5"/>
        <v/>
      </c>
      <c r="F59" s="321" t="str">
        <f t="shared" si="0"/>
        <v>否</v>
      </c>
      <c r="G59" s="301" t="str">
        <f t="shared" si="1"/>
        <v>项</v>
      </c>
    </row>
    <row r="60" s="297" customFormat="1" ht="36" hidden="1" customHeight="1" spans="1:7">
      <c r="A60" s="324" t="s">
        <v>2696</v>
      </c>
      <c r="B60" s="322" t="s">
        <v>2697</v>
      </c>
      <c r="C60" s="318">
        <v>0</v>
      </c>
      <c r="D60" s="323"/>
      <c r="E60" s="320" t="str">
        <f t="shared" si="5"/>
        <v/>
      </c>
      <c r="F60" s="321" t="str">
        <f t="shared" si="0"/>
        <v>否</v>
      </c>
      <c r="G60" s="301" t="str">
        <f t="shared" si="1"/>
        <v>项</v>
      </c>
    </row>
    <row r="61" s="297" customFormat="1" ht="36" hidden="1" customHeight="1" spans="1:7">
      <c r="A61" s="316" t="s">
        <v>2698</v>
      </c>
      <c r="B61" s="317" t="s">
        <v>2699</v>
      </c>
      <c r="C61" s="318">
        <v>0</v>
      </c>
      <c r="D61" s="323"/>
      <c r="E61" s="320" t="str">
        <f t="shared" si="5"/>
        <v/>
      </c>
      <c r="F61" s="321" t="str">
        <f t="shared" si="0"/>
        <v>否</v>
      </c>
      <c r="G61" s="301" t="str">
        <f t="shared" si="1"/>
        <v>款</v>
      </c>
    </row>
    <row r="62" s="297" customFormat="1" ht="36" hidden="1" customHeight="1" spans="1:7">
      <c r="A62" s="316" t="s">
        <v>2700</v>
      </c>
      <c r="B62" s="317" t="s">
        <v>2701</v>
      </c>
      <c r="C62" s="318">
        <f>SUM(C63:C67)</f>
        <v>0</v>
      </c>
      <c r="D62" s="323"/>
      <c r="E62" s="320" t="str">
        <f t="shared" si="5"/>
        <v/>
      </c>
      <c r="F62" s="321" t="str">
        <f t="shared" si="0"/>
        <v>否</v>
      </c>
      <c r="G62" s="301" t="str">
        <f t="shared" si="1"/>
        <v>款</v>
      </c>
    </row>
    <row r="63" s="297" customFormat="1" ht="36" hidden="1" customHeight="1" spans="1:7">
      <c r="A63" s="324" t="s">
        <v>2702</v>
      </c>
      <c r="B63" s="322" t="s">
        <v>2703</v>
      </c>
      <c r="C63" s="318">
        <v>0</v>
      </c>
      <c r="D63" s="323"/>
      <c r="E63" s="320" t="str">
        <f t="shared" si="5"/>
        <v/>
      </c>
      <c r="F63" s="321" t="str">
        <f t="shared" si="0"/>
        <v>否</v>
      </c>
      <c r="G63" s="301" t="str">
        <f t="shared" si="1"/>
        <v>项</v>
      </c>
    </row>
    <row r="64" s="297" customFormat="1" ht="36" hidden="1" customHeight="1" spans="1:7">
      <c r="A64" s="324" t="s">
        <v>2704</v>
      </c>
      <c r="B64" s="322" t="s">
        <v>2705</v>
      </c>
      <c r="C64" s="318">
        <v>0</v>
      </c>
      <c r="D64" s="323"/>
      <c r="E64" s="320" t="str">
        <f t="shared" si="5"/>
        <v/>
      </c>
      <c r="F64" s="321" t="str">
        <f t="shared" si="0"/>
        <v>否</v>
      </c>
      <c r="G64" s="301" t="str">
        <f t="shared" si="1"/>
        <v>项</v>
      </c>
    </row>
    <row r="65" s="297" customFormat="1" ht="36" hidden="1" customHeight="1" spans="1:7">
      <c r="A65" s="324" t="s">
        <v>2706</v>
      </c>
      <c r="B65" s="322" t="s">
        <v>2707</v>
      </c>
      <c r="C65" s="318">
        <v>0</v>
      </c>
      <c r="D65" s="323"/>
      <c r="E65" s="320" t="str">
        <f t="shared" si="5"/>
        <v/>
      </c>
      <c r="F65" s="321" t="str">
        <f t="shared" si="0"/>
        <v>否</v>
      </c>
      <c r="G65" s="301" t="str">
        <f t="shared" si="1"/>
        <v>项</v>
      </c>
    </row>
    <row r="66" s="297" customFormat="1" ht="36" hidden="1" customHeight="1" spans="1:7">
      <c r="A66" s="324" t="s">
        <v>2708</v>
      </c>
      <c r="B66" s="322" t="s">
        <v>2709</v>
      </c>
      <c r="C66" s="318">
        <v>0</v>
      </c>
      <c r="D66" s="323"/>
      <c r="E66" s="320" t="str">
        <f t="shared" si="5"/>
        <v/>
      </c>
      <c r="F66" s="321" t="str">
        <f t="shared" si="0"/>
        <v>否</v>
      </c>
      <c r="G66" s="301" t="str">
        <f t="shared" si="1"/>
        <v>项</v>
      </c>
    </row>
    <row r="67" s="297" customFormat="1" ht="36" hidden="1" customHeight="1" spans="1:7">
      <c r="A67" s="324" t="s">
        <v>2710</v>
      </c>
      <c r="B67" s="322" t="s">
        <v>2711</v>
      </c>
      <c r="C67" s="318">
        <v>0</v>
      </c>
      <c r="D67" s="323"/>
      <c r="E67" s="320" t="str">
        <f t="shared" si="5"/>
        <v/>
      </c>
      <c r="F67" s="321" t="str">
        <f t="shared" si="0"/>
        <v>否</v>
      </c>
      <c r="G67" s="301" t="str">
        <f t="shared" si="1"/>
        <v>项</v>
      </c>
    </row>
    <row r="68" s="297" customFormat="1" ht="36" hidden="1" customHeight="1" spans="1:7">
      <c r="A68" s="316" t="s">
        <v>2712</v>
      </c>
      <c r="B68" s="317" t="s">
        <v>2713</v>
      </c>
      <c r="C68" s="318">
        <f>SUM(C69:C71)</f>
        <v>0</v>
      </c>
      <c r="D68" s="323"/>
      <c r="E68" s="320" t="str">
        <f t="shared" si="5"/>
        <v/>
      </c>
      <c r="F68" s="321" t="str">
        <f t="shared" ref="F68:F131" si="6">IF(LEN(A68)=3,"是",IF(B68&lt;&gt;"",IF(SUM(C68:D68)&lt;&gt;0,"是","否"),"是"))</f>
        <v>否</v>
      </c>
      <c r="G68" s="301" t="str">
        <f t="shared" ref="G68:G131" si="7">IF(LEN(A68)=3,"类",IF(LEN(A68)=5,"款","项"))</f>
        <v>款</v>
      </c>
    </row>
    <row r="69" s="297" customFormat="1" ht="36" hidden="1" customHeight="1" spans="1:7">
      <c r="A69" s="324" t="s">
        <v>2714</v>
      </c>
      <c r="B69" s="322" t="s">
        <v>2715</v>
      </c>
      <c r="C69" s="318">
        <v>0</v>
      </c>
      <c r="D69" s="323"/>
      <c r="E69" s="320" t="str">
        <f t="shared" si="5"/>
        <v/>
      </c>
      <c r="F69" s="321" t="str">
        <f t="shared" si="6"/>
        <v>否</v>
      </c>
      <c r="G69" s="301" t="str">
        <f t="shared" si="7"/>
        <v>项</v>
      </c>
    </row>
    <row r="70" s="297" customFormat="1" ht="36" hidden="1" customHeight="1" spans="1:7">
      <c r="A70" s="324" t="s">
        <v>2716</v>
      </c>
      <c r="B70" s="322" t="s">
        <v>2717</v>
      </c>
      <c r="C70" s="318">
        <v>0</v>
      </c>
      <c r="D70" s="323"/>
      <c r="E70" s="320" t="str">
        <f t="shared" si="5"/>
        <v/>
      </c>
      <c r="F70" s="321" t="str">
        <f t="shared" si="6"/>
        <v>否</v>
      </c>
      <c r="G70" s="301" t="str">
        <f t="shared" si="7"/>
        <v>项</v>
      </c>
    </row>
    <row r="71" s="297" customFormat="1" ht="36" hidden="1" customHeight="1" spans="1:7">
      <c r="A71" s="324" t="s">
        <v>2718</v>
      </c>
      <c r="B71" s="322" t="s">
        <v>2719</v>
      </c>
      <c r="C71" s="318">
        <v>0</v>
      </c>
      <c r="D71" s="323"/>
      <c r="E71" s="320" t="str">
        <f t="shared" si="5"/>
        <v/>
      </c>
      <c r="F71" s="321" t="str">
        <f t="shared" si="6"/>
        <v>否</v>
      </c>
      <c r="G71" s="301" t="str">
        <f t="shared" si="7"/>
        <v>项</v>
      </c>
    </row>
    <row r="72" s="297" customFormat="1" ht="36" hidden="1" customHeight="1" spans="1:7">
      <c r="A72" s="316" t="s">
        <v>2720</v>
      </c>
      <c r="B72" s="317" t="s">
        <v>2721</v>
      </c>
      <c r="C72" s="318">
        <f>SUM(C73:C75)</f>
        <v>0</v>
      </c>
      <c r="D72" s="323"/>
      <c r="E72" s="320" t="str">
        <f t="shared" si="5"/>
        <v/>
      </c>
      <c r="F72" s="321" t="str">
        <f t="shared" si="6"/>
        <v>否</v>
      </c>
      <c r="G72" s="301" t="str">
        <f t="shared" si="7"/>
        <v>款</v>
      </c>
    </row>
    <row r="73" s="297" customFormat="1" ht="36" hidden="1" customHeight="1" spans="1:7">
      <c r="A73" s="324" t="s">
        <v>2722</v>
      </c>
      <c r="B73" s="322" t="s">
        <v>2669</v>
      </c>
      <c r="C73" s="318">
        <v>0</v>
      </c>
      <c r="D73" s="323"/>
      <c r="E73" s="320" t="str">
        <f t="shared" si="5"/>
        <v/>
      </c>
      <c r="F73" s="321" t="str">
        <f t="shared" si="6"/>
        <v>否</v>
      </c>
      <c r="G73" s="301" t="str">
        <f t="shared" si="7"/>
        <v>项</v>
      </c>
    </row>
    <row r="74" s="297" customFormat="1" ht="36" hidden="1" customHeight="1" spans="1:7">
      <c r="A74" s="324" t="s">
        <v>2723</v>
      </c>
      <c r="B74" s="322" t="s">
        <v>2671</v>
      </c>
      <c r="C74" s="318">
        <v>0</v>
      </c>
      <c r="D74" s="323"/>
      <c r="E74" s="320" t="str">
        <f t="shared" si="5"/>
        <v/>
      </c>
      <c r="F74" s="321" t="str">
        <f t="shared" si="6"/>
        <v>否</v>
      </c>
      <c r="G74" s="301" t="str">
        <f t="shared" si="7"/>
        <v>项</v>
      </c>
    </row>
    <row r="75" s="297" customFormat="1" ht="36" hidden="1" customHeight="1" spans="1:7">
      <c r="A75" s="324" t="s">
        <v>2724</v>
      </c>
      <c r="B75" s="322" t="s">
        <v>2725</v>
      </c>
      <c r="C75" s="318">
        <v>0</v>
      </c>
      <c r="D75" s="323"/>
      <c r="E75" s="320" t="str">
        <f t="shared" si="5"/>
        <v/>
      </c>
      <c r="F75" s="321" t="str">
        <f t="shared" si="6"/>
        <v>否</v>
      </c>
      <c r="G75" s="301" t="str">
        <f t="shared" si="7"/>
        <v>项</v>
      </c>
    </row>
    <row r="76" s="297" customFormat="1" ht="36" hidden="1" customHeight="1" spans="1:7">
      <c r="A76" s="316" t="s">
        <v>2726</v>
      </c>
      <c r="B76" s="317" t="s">
        <v>2727</v>
      </c>
      <c r="C76" s="318">
        <f>SUM(C77:C79)</f>
        <v>0</v>
      </c>
      <c r="D76" s="323"/>
      <c r="E76" s="320" t="str">
        <f t="shared" si="5"/>
        <v/>
      </c>
      <c r="F76" s="321" t="str">
        <f t="shared" si="6"/>
        <v>否</v>
      </c>
      <c r="G76" s="301" t="str">
        <f t="shared" si="7"/>
        <v>款</v>
      </c>
    </row>
    <row r="77" s="297" customFormat="1" ht="36" hidden="1" customHeight="1" spans="1:7">
      <c r="A77" s="324" t="s">
        <v>2728</v>
      </c>
      <c r="B77" s="322" t="s">
        <v>2669</v>
      </c>
      <c r="C77" s="318">
        <v>0</v>
      </c>
      <c r="D77" s="323"/>
      <c r="E77" s="320" t="str">
        <f t="shared" si="5"/>
        <v/>
      </c>
      <c r="F77" s="321" t="str">
        <f t="shared" si="6"/>
        <v>否</v>
      </c>
      <c r="G77" s="301" t="str">
        <f t="shared" si="7"/>
        <v>项</v>
      </c>
    </row>
    <row r="78" s="297" customFormat="1" ht="36" hidden="1" customHeight="1" spans="1:7">
      <c r="A78" s="324" t="s">
        <v>2729</v>
      </c>
      <c r="B78" s="322" t="s">
        <v>2671</v>
      </c>
      <c r="C78" s="318">
        <v>0</v>
      </c>
      <c r="D78" s="323"/>
      <c r="E78" s="320" t="str">
        <f t="shared" si="5"/>
        <v/>
      </c>
      <c r="F78" s="321" t="str">
        <f t="shared" si="6"/>
        <v>否</v>
      </c>
      <c r="G78" s="301" t="str">
        <f t="shared" si="7"/>
        <v>项</v>
      </c>
    </row>
    <row r="79" s="297" customFormat="1" ht="36" hidden="1" customHeight="1" spans="1:7">
      <c r="A79" s="324" t="s">
        <v>2730</v>
      </c>
      <c r="B79" s="322" t="s">
        <v>2731</v>
      </c>
      <c r="C79" s="318">
        <v>0</v>
      </c>
      <c r="D79" s="323"/>
      <c r="E79" s="320" t="str">
        <f t="shared" si="5"/>
        <v/>
      </c>
      <c r="F79" s="321" t="str">
        <f t="shared" si="6"/>
        <v>否</v>
      </c>
      <c r="G79" s="301" t="str">
        <f t="shared" si="7"/>
        <v>项</v>
      </c>
    </row>
    <row r="80" s="297" customFormat="1" ht="36" hidden="1" customHeight="1" spans="1:7">
      <c r="A80" s="316" t="s">
        <v>2732</v>
      </c>
      <c r="B80" s="317" t="s">
        <v>2733</v>
      </c>
      <c r="C80" s="318">
        <f>SUM(C81:C85)</f>
        <v>0</v>
      </c>
      <c r="D80" s="323"/>
      <c r="E80" s="320" t="str">
        <f t="shared" si="5"/>
        <v/>
      </c>
      <c r="F80" s="321" t="str">
        <f t="shared" si="6"/>
        <v>否</v>
      </c>
      <c r="G80" s="301" t="str">
        <f t="shared" si="7"/>
        <v>款</v>
      </c>
    </row>
    <row r="81" s="297" customFormat="1" ht="36" hidden="1" customHeight="1" spans="1:7">
      <c r="A81" s="324" t="s">
        <v>2734</v>
      </c>
      <c r="B81" s="322" t="s">
        <v>2703</v>
      </c>
      <c r="C81" s="318">
        <v>0</v>
      </c>
      <c r="D81" s="323"/>
      <c r="E81" s="320" t="str">
        <f t="shared" si="5"/>
        <v/>
      </c>
      <c r="F81" s="321" t="str">
        <f t="shared" si="6"/>
        <v>否</v>
      </c>
      <c r="G81" s="301" t="str">
        <f t="shared" si="7"/>
        <v>项</v>
      </c>
    </row>
    <row r="82" s="297" customFormat="1" ht="36" hidden="1" customHeight="1" spans="1:7">
      <c r="A82" s="324" t="s">
        <v>2735</v>
      </c>
      <c r="B82" s="322" t="s">
        <v>2705</v>
      </c>
      <c r="C82" s="318">
        <v>0</v>
      </c>
      <c r="D82" s="323"/>
      <c r="E82" s="320" t="str">
        <f t="shared" si="5"/>
        <v/>
      </c>
      <c r="F82" s="321" t="str">
        <f t="shared" si="6"/>
        <v>否</v>
      </c>
      <c r="G82" s="301" t="str">
        <f t="shared" si="7"/>
        <v>项</v>
      </c>
    </row>
    <row r="83" s="297" customFormat="1" ht="36" hidden="1" customHeight="1" spans="1:7">
      <c r="A83" s="324" t="s">
        <v>2736</v>
      </c>
      <c r="B83" s="322" t="s">
        <v>2707</v>
      </c>
      <c r="C83" s="318">
        <v>0</v>
      </c>
      <c r="D83" s="323">
        <v>0</v>
      </c>
      <c r="E83" s="320" t="str">
        <f t="shared" si="5"/>
        <v/>
      </c>
      <c r="F83" s="321" t="str">
        <f t="shared" si="6"/>
        <v>否</v>
      </c>
      <c r="G83" s="301" t="str">
        <f t="shared" si="7"/>
        <v>项</v>
      </c>
    </row>
    <row r="84" s="297" customFormat="1" ht="36" hidden="1" customHeight="1" spans="1:7">
      <c r="A84" s="324" t="s">
        <v>2737</v>
      </c>
      <c r="B84" s="322" t="s">
        <v>2709</v>
      </c>
      <c r="C84" s="318">
        <v>0</v>
      </c>
      <c r="D84" s="323">
        <v>0</v>
      </c>
      <c r="E84" s="320" t="str">
        <f t="shared" si="5"/>
        <v/>
      </c>
      <c r="F84" s="321" t="str">
        <f t="shared" si="6"/>
        <v>否</v>
      </c>
      <c r="G84" s="301" t="str">
        <f t="shared" si="7"/>
        <v>项</v>
      </c>
    </row>
    <row r="85" s="297" customFormat="1" ht="36" hidden="1" customHeight="1" spans="1:7">
      <c r="A85" s="324" t="s">
        <v>2738</v>
      </c>
      <c r="B85" s="322" t="s">
        <v>2739</v>
      </c>
      <c r="C85" s="318">
        <v>0</v>
      </c>
      <c r="D85" s="323"/>
      <c r="E85" s="320" t="str">
        <f t="shared" si="5"/>
        <v/>
      </c>
      <c r="F85" s="321" t="str">
        <f t="shared" si="6"/>
        <v>否</v>
      </c>
      <c r="G85" s="301" t="str">
        <f t="shared" si="7"/>
        <v>项</v>
      </c>
    </row>
    <row r="86" s="297" customFormat="1" ht="36" hidden="1" customHeight="1" spans="1:7">
      <c r="A86" s="316" t="s">
        <v>2740</v>
      </c>
      <c r="B86" s="317" t="s">
        <v>2741</v>
      </c>
      <c r="C86" s="318">
        <f>SUM(C87:C88)</f>
        <v>0</v>
      </c>
      <c r="D86" s="323"/>
      <c r="E86" s="320" t="str">
        <f t="shared" si="5"/>
        <v/>
      </c>
      <c r="F86" s="321" t="str">
        <f t="shared" si="6"/>
        <v>否</v>
      </c>
      <c r="G86" s="301" t="str">
        <f t="shared" si="7"/>
        <v>款</v>
      </c>
    </row>
    <row r="87" s="297" customFormat="1" ht="36" hidden="1" customHeight="1" spans="1:7">
      <c r="A87" s="324" t="s">
        <v>2742</v>
      </c>
      <c r="B87" s="322" t="s">
        <v>2715</v>
      </c>
      <c r="C87" s="318">
        <v>0</v>
      </c>
      <c r="D87" s="323"/>
      <c r="E87" s="320" t="str">
        <f t="shared" si="5"/>
        <v/>
      </c>
      <c r="F87" s="321" t="str">
        <f t="shared" si="6"/>
        <v>否</v>
      </c>
      <c r="G87" s="301" t="str">
        <f t="shared" si="7"/>
        <v>项</v>
      </c>
    </row>
    <row r="88" s="297" customFormat="1" ht="36" hidden="1" customHeight="1" spans="1:7">
      <c r="A88" s="324" t="s">
        <v>2743</v>
      </c>
      <c r="B88" s="322" t="s">
        <v>2744</v>
      </c>
      <c r="C88" s="318">
        <v>0</v>
      </c>
      <c r="D88" s="323"/>
      <c r="E88" s="320" t="str">
        <f t="shared" si="5"/>
        <v/>
      </c>
      <c r="F88" s="321" t="str">
        <f t="shared" si="6"/>
        <v>否</v>
      </c>
      <c r="G88" s="301" t="str">
        <f t="shared" si="7"/>
        <v>项</v>
      </c>
    </row>
    <row r="89" s="297" customFormat="1" ht="36" hidden="1" customHeight="1" spans="1:7">
      <c r="A89" s="316" t="s">
        <v>2745</v>
      </c>
      <c r="B89" s="317" t="s">
        <v>2746</v>
      </c>
      <c r="C89" s="318">
        <f>SUM(C90:C97)</f>
        <v>0</v>
      </c>
      <c r="D89" s="323"/>
      <c r="E89" s="320" t="str">
        <f t="shared" si="5"/>
        <v/>
      </c>
      <c r="F89" s="321" t="str">
        <f t="shared" si="6"/>
        <v>否</v>
      </c>
      <c r="G89" s="301" t="str">
        <f t="shared" si="7"/>
        <v>款</v>
      </c>
    </row>
    <row r="90" s="297" customFormat="1" ht="36" hidden="1" customHeight="1" spans="1:7">
      <c r="A90" s="324" t="s">
        <v>2747</v>
      </c>
      <c r="B90" s="322" t="s">
        <v>2669</v>
      </c>
      <c r="C90" s="318">
        <v>0</v>
      </c>
      <c r="D90" s="323"/>
      <c r="E90" s="320" t="str">
        <f t="shared" si="5"/>
        <v/>
      </c>
      <c r="F90" s="321" t="str">
        <f t="shared" si="6"/>
        <v>否</v>
      </c>
      <c r="G90" s="301" t="str">
        <f t="shared" si="7"/>
        <v>项</v>
      </c>
    </row>
    <row r="91" s="297" customFormat="1" ht="36" hidden="1" customHeight="1" spans="1:7">
      <c r="A91" s="324" t="s">
        <v>2748</v>
      </c>
      <c r="B91" s="322" t="s">
        <v>2671</v>
      </c>
      <c r="C91" s="318">
        <v>0</v>
      </c>
      <c r="D91" s="323">
        <v>0</v>
      </c>
      <c r="E91" s="320" t="str">
        <f t="shared" si="5"/>
        <v/>
      </c>
      <c r="F91" s="321" t="str">
        <f t="shared" si="6"/>
        <v>否</v>
      </c>
      <c r="G91" s="301" t="str">
        <f t="shared" si="7"/>
        <v>项</v>
      </c>
    </row>
    <row r="92" s="297" customFormat="1" ht="36" hidden="1" customHeight="1" spans="1:7">
      <c r="A92" s="324" t="s">
        <v>2749</v>
      </c>
      <c r="B92" s="322" t="s">
        <v>2673</v>
      </c>
      <c r="C92" s="318">
        <v>0</v>
      </c>
      <c r="D92" s="323"/>
      <c r="E92" s="320" t="str">
        <f t="shared" si="5"/>
        <v/>
      </c>
      <c r="F92" s="321" t="str">
        <f t="shared" si="6"/>
        <v>否</v>
      </c>
      <c r="G92" s="301" t="str">
        <f t="shared" si="7"/>
        <v>项</v>
      </c>
    </row>
    <row r="93" s="297" customFormat="1" ht="36" hidden="1" customHeight="1" spans="1:7">
      <c r="A93" s="324" t="s">
        <v>2750</v>
      </c>
      <c r="B93" s="322" t="s">
        <v>2675</v>
      </c>
      <c r="C93" s="318">
        <v>0</v>
      </c>
      <c r="D93" s="323">
        <v>0</v>
      </c>
      <c r="E93" s="320" t="str">
        <f t="shared" si="5"/>
        <v/>
      </c>
      <c r="F93" s="321" t="str">
        <f t="shared" si="6"/>
        <v>否</v>
      </c>
      <c r="G93" s="301" t="str">
        <f t="shared" si="7"/>
        <v>项</v>
      </c>
    </row>
    <row r="94" s="297" customFormat="1" ht="36" hidden="1" customHeight="1" spans="1:7">
      <c r="A94" s="324" t="s">
        <v>2751</v>
      </c>
      <c r="B94" s="322" t="s">
        <v>2681</v>
      </c>
      <c r="C94" s="318">
        <v>0</v>
      </c>
      <c r="D94" s="323">
        <v>0</v>
      </c>
      <c r="E94" s="320" t="str">
        <f t="shared" si="5"/>
        <v/>
      </c>
      <c r="F94" s="321" t="str">
        <f t="shared" si="6"/>
        <v>否</v>
      </c>
      <c r="G94" s="301" t="str">
        <f t="shared" si="7"/>
        <v>项</v>
      </c>
    </row>
    <row r="95" s="297" customFormat="1" ht="36" hidden="1" customHeight="1" spans="1:7">
      <c r="A95" s="324" t="s">
        <v>2752</v>
      </c>
      <c r="B95" s="322" t="s">
        <v>2685</v>
      </c>
      <c r="C95" s="318">
        <v>0</v>
      </c>
      <c r="D95" s="323">
        <v>0</v>
      </c>
      <c r="E95" s="320" t="str">
        <f t="shared" si="5"/>
        <v/>
      </c>
      <c r="F95" s="321" t="str">
        <f t="shared" si="6"/>
        <v>否</v>
      </c>
      <c r="G95" s="301" t="str">
        <f t="shared" si="7"/>
        <v>项</v>
      </c>
    </row>
    <row r="96" s="297" customFormat="1" ht="36" hidden="1" customHeight="1" spans="1:7">
      <c r="A96" s="324" t="s">
        <v>2753</v>
      </c>
      <c r="B96" s="322" t="s">
        <v>2687</v>
      </c>
      <c r="C96" s="318">
        <v>0</v>
      </c>
      <c r="D96" s="323">
        <v>0</v>
      </c>
      <c r="E96" s="320" t="str">
        <f t="shared" si="5"/>
        <v/>
      </c>
      <c r="F96" s="321" t="str">
        <f t="shared" si="6"/>
        <v>否</v>
      </c>
      <c r="G96" s="301" t="str">
        <f t="shared" si="7"/>
        <v>项</v>
      </c>
    </row>
    <row r="97" s="297" customFormat="1" ht="36" hidden="1" customHeight="1" spans="1:7">
      <c r="A97" s="324" t="s">
        <v>2754</v>
      </c>
      <c r="B97" s="322" t="s">
        <v>2755</v>
      </c>
      <c r="C97" s="318">
        <v>0</v>
      </c>
      <c r="D97" s="323"/>
      <c r="E97" s="320" t="str">
        <f t="shared" si="5"/>
        <v/>
      </c>
      <c r="F97" s="321" t="str">
        <f t="shared" si="6"/>
        <v>否</v>
      </c>
      <c r="G97" s="301" t="str">
        <f t="shared" si="7"/>
        <v>项</v>
      </c>
    </row>
    <row r="98" s="297" customFormat="1" ht="36" customHeight="1" spans="1:7">
      <c r="A98" s="316" t="s">
        <v>129</v>
      </c>
      <c r="B98" s="317" t="s">
        <v>2756</v>
      </c>
      <c r="C98" s="326">
        <f>SUM(C99,C104,C109,C112)</f>
        <v>40</v>
      </c>
      <c r="D98" s="325">
        <v>350</v>
      </c>
      <c r="E98" s="320">
        <f t="shared" ref="E98:E161" si="8">IF(C98&gt;0,D98/C98-1,IF(C98&lt;0,-(D98/C98-1),""))</f>
        <v>7.75</v>
      </c>
      <c r="F98" s="321" t="str">
        <f t="shared" si="6"/>
        <v>是</v>
      </c>
      <c r="G98" s="301" t="str">
        <f t="shared" si="7"/>
        <v>类</v>
      </c>
    </row>
    <row r="99" s="297" customFormat="1" ht="36" hidden="1" customHeight="1" spans="1:7">
      <c r="A99" s="316" t="s">
        <v>2757</v>
      </c>
      <c r="B99" s="317" t="s">
        <v>2758</v>
      </c>
      <c r="C99" s="318">
        <f>SUM(C100:C103)</f>
        <v>40</v>
      </c>
      <c r="D99" s="323">
        <v>350</v>
      </c>
      <c r="E99" s="320">
        <f t="shared" si="8"/>
        <v>7.75</v>
      </c>
      <c r="F99" s="321" t="str">
        <f t="shared" si="6"/>
        <v>是</v>
      </c>
      <c r="G99" s="301" t="str">
        <f t="shared" si="7"/>
        <v>款</v>
      </c>
    </row>
    <row r="100" s="297" customFormat="1" ht="36" hidden="1" customHeight="1" spans="1:7">
      <c r="A100" s="324" t="s">
        <v>2759</v>
      </c>
      <c r="B100" s="322" t="s">
        <v>2639</v>
      </c>
      <c r="C100" s="318">
        <v>0</v>
      </c>
      <c r="D100" s="323"/>
      <c r="E100" s="327" t="str">
        <f t="shared" si="8"/>
        <v/>
      </c>
      <c r="F100" s="321" t="str">
        <f t="shared" si="6"/>
        <v>否</v>
      </c>
      <c r="G100" s="301" t="str">
        <f t="shared" si="7"/>
        <v>项</v>
      </c>
    </row>
    <row r="101" s="297" customFormat="1" ht="36" hidden="1" customHeight="1" spans="1:7">
      <c r="A101" s="324" t="s">
        <v>2760</v>
      </c>
      <c r="B101" s="322" t="s">
        <v>2761</v>
      </c>
      <c r="C101" s="318">
        <v>0</v>
      </c>
      <c r="D101" s="323"/>
      <c r="E101" s="327" t="str">
        <f t="shared" si="8"/>
        <v/>
      </c>
      <c r="F101" s="321" t="str">
        <f t="shared" si="6"/>
        <v>否</v>
      </c>
      <c r="G101" s="301" t="str">
        <f t="shared" si="7"/>
        <v>项</v>
      </c>
    </row>
    <row r="102" s="297" customFormat="1" ht="36" hidden="1" customHeight="1" spans="1:7">
      <c r="A102" s="324" t="s">
        <v>2762</v>
      </c>
      <c r="B102" s="322" t="s">
        <v>2763</v>
      </c>
      <c r="C102" s="318">
        <v>0</v>
      </c>
      <c r="D102" s="323"/>
      <c r="E102" s="327" t="str">
        <f t="shared" si="8"/>
        <v/>
      </c>
      <c r="F102" s="321" t="str">
        <f t="shared" si="6"/>
        <v>否</v>
      </c>
      <c r="G102" s="301" t="str">
        <f t="shared" si="7"/>
        <v>项</v>
      </c>
    </row>
    <row r="103" s="297" customFormat="1" ht="36" hidden="1" customHeight="1" spans="1:7">
      <c r="A103" s="324" t="s">
        <v>2764</v>
      </c>
      <c r="B103" s="322" t="s">
        <v>2765</v>
      </c>
      <c r="C103" s="318">
        <v>40</v>
      </c>
      <c r="D103" s="323">
        <v>350</v>
      </c>
      <c r="E103" s="328">
        <f t="shared" si="8"/>
        <v>7.75</v>
      </c>
      <c r="F103" s="321" t="str">
        <f t="shared" si="6"/>
        <v>是</v>
      </c>
      <c r="G103" s="301" t="str">
        <f t="shared" si="7"/>
        <v>项</v>
      </c>
    </row>
    <row r="104" s="297" customFormat="1" ht="36" hidden="1" customHeight="1" spans="1:7">
      <c r="A104" s="316" t="s">
        <v>2766</v>
      </c>
      <c r="B104" s="317" t="s">
        <v>2767</v>
      </c>
      <c r="C104" s="318">
        <f>SUM(C105:C108)</f>
        <v>0</v>
      </c>
      <c r="D104" s="323">
        <f>SUM(D105:D108)</f>
        <v>0</v>
      </c>
      <c r="E104" s="329" t="str">
        <f t="shared" si="8"/>
        <v/>
      </c>
      <c r="F104" s="321" t="str">
        <f t="shared" si="6"/>
        <v>否</v>
      </c>
      <c r="G104" s="301" t="str">
        <f t="shared" si="7"/>
        <v>款</v>
      </c>
    </row>
    <row r="105" s="297" customFormat="1" ht="36" hidden="1" customHeight="1" spans="1:7">
      <c r="A105" s="324" t="s">
        <v>2768</v>
      </c>
      <c r="B105" s="322" t="s">
        <v>2639</v>
      </c>
      <c r="C105" s="318">
        <v>0</v>
      </c>
      <c r="D105" s="323">
        <v>0</v>
      </c>
      <c r="E105" s="327" t="str">
        <f t="shared" si="8"/>
        <v/>
      </c>
      <c r="F105" s="321" t="str">
        <f t="shared" si="6"/>
        <v>否</v>
      </c>
      <c r="G105" s="301" t="str">
        <f t="shared" si="7"/>
        <v>项</v>
      </c>
    </row>
    <row r="106" s="297" customFormat="1" ht="36" hidden="1" customHeight="1" spans="1:7">
      <c r="A106" s="324" t="s">
        <v>2769</v>
      </c>
      <c r="B106" s="322" t="s">
        <v>2761</v>
      </c>
      <c r="C106" s="318">
        <v>0</v>
      </c>
      <c r="D106" s="323">
        <v>0</v>
      </c>
      <c r="E106" s="327" t="str">
        <f t="shared" si="8"/>
        <v/>
      </c>
      <c r="F106" s="321" t="str">
        <f t="shared" si="6"/>
        <v>否</v>
      </c>
      <c r="G106" s="301" t="str">
        <f t="shared" si="7"/>
        <v>项</v>
      </c>
    </row>
    <row r="107" s="297" customFormat="1" ht="36" hidden="1" customHeight="1" spans="1:7">
      <c r="A107" s="324" t="s">
        <v>2770</v>
      </c>
      <c r="B107" s="322" t="s">
        <v>2771</v>
      </c>
      <c r="C107" s="318">
        <v>0</v>
      </c>
      <c r="D107" s="323">
        <v>0</v>
      </c>
      <c r="E107" s="327" t="str">
        <f t="shared" si="8"/>
        <v/>
      </c>
      <c r="F107" s="321" t="str">
        <f t="shared" si="6"/>
        <v>否</v>
      </c>
      <c r="G107" s="301" t="str">
        <f t="shared" si="7"/>
        <v>项</v>
      </c>
    </row>
    <row r="108" s="297" customFormat="1" ht="36" hidden="1" customHeight="1" spans="1:7">
      <c r="A108" s="324" t="s">
        <v>2772</v>
      </c>
      <c r="B108" s="322" t="s">
        <v>2773</v>
      </c>
      <c r="C108" s="318">
        <v>0</v>
      </c>
      <c r="D108" s="323">
        <v>0</v>
      </c>
      <c r="E108" s="327" t="str">
        <f t="shared" si="8"/>
        <v/>
      </c>
      <c r="F108" s="321" t="str">
        <f t="shared" si="6"/>
        <v>否</v>
      </c>
      <c r="G108" s="301" t="str">
        <f t="shared" si="7"/>
        <v>项</v>
      </c>
    </row>
    <row r="109" s="297" customFormat="1" ht="36" hidden="1" customHeight="1" spans="1:7">
      <c r="A109" s="316" t="s">
        <v>2774</v>
      </c>
      <c r="B109" s="317" t="s">
        <v>2775</v>
      </c>
      <c r="C109" s="318">
        <f>SUM(C110:C111)</f>
        <v>0</v>
      </c>
      <c r="D109" s="323"/>
      <c r="E109" s="330" t="str">
        <f t="shared" si="8"/>
        <v/>
      </c>
      <c r="F109" s="321" t="str">
        <f t="shared" si="6"/>
        <v>否</v>
      </c>
      <c r="G109" s="301" t="str">
        <f t="shared" si="7"/>
        <v>款</v>
      </c>
    </row>
    <row r="110" s="297" customFormat="1" ht="36" hidden="1" customHeight="1" spans="1:7">
      <c r="A110" s="324" t="s">
        <v>2776</v>
      </c>
      <c r="B110" s="322" t="s">
        <v>2777</v>
      </c>
      <c r="C110" s="318">
        <v>0</v>
      </c>
      <c r="D110" s="323">
        <v>0</v>
      </c>
      <c r="E110" s="327" t="str">
        <f t="shared" si="8"/>
        <v/>
      </c>
      <c r="F110" s="321" t="str">
        <f t="shared" si="6"/>
        <v>否</v>
      </c>
      <c r="G110" s="301" t="str">
        <f t="shared" si="7"/>
        <v>项</v>
      </c>
    </row>
    <row r="111" s="297" customFormat="1" ht="36" hidden="1" customHeight="1" spans="1:7">
      <c r="A111" s="324" t="s">
        <v>2778</v>
      </c>
      <c r="B111" s="322" t="s">
        <v>2779</v>
      </c>
      <c r="C111" s="318">
        <v>0</v>
      </c>
      <c r="D111" s="323">
        <v>0</v>
      </c>
      <c r="E111" s="327" t="str">
        <f t="shared" si="8"/>
        <v/>
      </c>
      <c r="F111" s="321" t="str">
        <f t="shared" si="6"/>
        <v>否</v>
      </c>
      <c r="G111" s="301" t="str">
        <f t="shared" si="7"/>
        <v>项</v>
      </c>
    </row>
    <row r="112" s="297" customFormat="1" ht="36" hidden="1" customHeight="1" spans="1:7">
      <c r="A112" s="324" t="s">
        <v>2780</v>
      </c>
      <c r="B112" s="322" t="s">
        <v>2781</v>
      </c>
      <c r="C112" s="318">
        <f>SUM(C113:C116)</f>
        <v>0</v>
      </c>
      <c r="D112" s="323">
        <v>0</v>
      </c>
      <c r="E112" s="327" t="str">
        <f t="shared" si="8"/>
        <v/>
      </c>
      <c r="F112" s="321" t="str">
        <f t="shared" si="6"/>
        <v>否</v>
      </c>
      <c r="G112" s="301" t="str">
        <f t="shared" si="7"/>
        <v>项</v>
      </c>
    </row>
    <row r="113" s="297" customFormat="1" ht="36" hidden="1" customHeight="1" spans="1:7">
      <c r="A113" s="324" t="s">
        <v>2782</v>
      </c>
      <c r="B113" s="322" t="s">
        <v>2783</v>
      </c>
      <c r="C113" s="318">
        <v>0</v>
      </c>
      <c r="D113" s="323"/>
      <c r="E113" s="328" t="str">
        <f t="shared" si="8"/>
        <v/>
      </c>
      <c r="F113" s="321" t="str">
        <f t="shared" si="6"/>
        <v>否</v>
      </c>
      <c r="G113" s="301" t="str">
        <f t="shared" si="7"/>
        <v>项</v>
      </c>
    </row>
    <row r="114" s="297" customFormat="1" ht="36" hidden="1" customHeight="1" spans="1:7">
      <c r="A114" s="331">
        <v>21370</v>
      </c>
      <c r="B114" s="317" t="s">
        <v>2784</v>
      </c>
      <c r="C114" s="318">
        <v>0</v>
      </c>
      <c r="D114" s="323"/>
      <c r="E114" s="329" t="str">
        <f t="shared" si="8"/>
        <v/>
      </c>
      <c r="F114" s="321" t="str">
        <f t="shared" si="6"/>
        <v>否</v>
      </c>
      <c r="G114" s="301" t="str">
        <f t="shared" si="7"/>
        <v>款</v>
      </c>
    </row>
    <row r="115" s="297" customFormat="1" ht="36" hidden="1" customHeight="1" spans="1:7">
      <c r="A115" s="332">
        <v>2137001</v>
      </c>
      <c r="B115" s="322" t="s">
        <v>2639</v>
      </c>
      <c r="C115" s="318">
        <v>0</v>
      </c>
      <c r="D115" s="323">
        <v>0</v>
      </c>
      <c r="E115" s="327" t="str">
        <f t="shared" si="8"/>
        <v/>
      </c>
      <c r="F115" s="321" t="str">
        <f t="shared" si="6"/>
        <v>否</v>
      </c>
      <c r="G115" s="301" t="str">
        <f t="shared" si="7"/>
        <v>项</v>
      </c>
    </row>
    <row r="116" s="297" customFormat="1" ht="36" hidden="1" customHeight="1" spans="1:7">
      <c r="A116" s="332">
        <v>2137099</v>
      </c>
      <c r="B116" s="322" t="s">
        <v>2785</v>
      </c>
      <c r="C116" s="318">
        <v>0</v>
      </c>
      <c r="D116" s="323"/>
      <c r="E116" s="327" t="str">
        <f t="shared" si="8"/>
        <v/>
      </c>
      <c r="F116" s="321" t="str">
        <f t="shared" si="6"/>
        <v>否</v>
      </c>
      <c r="G116" s="301" t="str">
        <f t="shared" si="7"/>
        <v>项</v>
      </c>
    </row>
    <row r="117" s="297" customFormat="1" ht="36" hidden="1" customHeight="1" spans="1:7">
      <c r="A117" s="331">
        <v>21371</v>
      </c>
      <c r="B117" s="317" t="s">
        <v>2786</v>
      </c>
      <c r="C117" s="323">
        <f>SUM(C118:C121)</f>
        <v>0</v>
      </c>
      <c r="D117" s="323">
        <f>SUM(D118:D121)</f>
        <v>0</v>
      </c>
      <c r="E117" s="329" t="str">
        <f t="shared" si="8"/>
        <v/>
      </c>
      <c r="F117" s="321" t="str">
        <f t="shared" si="6"/>
        <v>否</v>
      </c>
      <c r="G117" s="301" t="str">
        <f t="shared" si="7"/>
        <v>款</v>
      </c>
    </row>
    <row r="118" s="297" customFormat="1" ht="36" hidden="1" customHeight="1" spans="1:7">
      <c r="A118" s="332">
        <v>2137101</v>
      </c>
      <c r="B118" s="322" t="s">
        <v>2777</v>
      </c>
      <c r="C118" s="323">
        <v>0</v>
      </c>
      <c r="D118" s="323">
        <v>0</v>
      </c>
      <c r="E118" s="327" t="str">
        <f t="shared" si="8"/>
        <v/>
      </c>
      <c r="F118" s="321" t="str">
        <f t="shared" si="6"/>
        <v>否</v>
      </c>
      <c r="G118" s="301" t="str">
        <f t="shared" si="7"/>
        <v>项</v>
      </c>
    </row>
    <row r="119" s="297" customFormat="1" ht="36" hidden="1" customHeight="1" spans="1:7">
      <c r="A119" s="332">
        <v>2137102</v>
      </c>
      <c r="B119" s="322" t="s">
        <v>2787</v>
      </c>
      <c r="C119" s="323">
        <v>0</v>
      </c>
      <c r="D119" s="323">
        <v>0</v>
      </c>
      <c r="E119" s="327" t="str">
        <f t="shared" si="8"/>
        <v/>
      </c>
      <c r="F119" s="321" t="str">
        <f t="shared" si="6"/>
        <v>否</v>
      </c>
      <c r="G119" s="301" t="str">
        <f t="shared" si="7"/>
        <v>项</v>
      </c>
    </row>
    <row r="120" s="297" customFormat="1" ht="36" hidden="1" customHeight="1" spans="1:7">
      <c r="A120" s="332">
        <v>2137103</v>
      </c>
      <c r="B120" s="322" t="s">
        <v>2781</v>
      </c>
      <c r="C120" s="323">
        <v>0</v>
      </c>
      <c r="D120" s="323">
        <v>0</v>
      </c>
      <c r="E120" s="327" t="str">
        <f t="shared" si="8"/>
        <v/>
      </c>
      <c r="F120" s="321" t="str">
        <f t="shared" si="6"/>
        <v>否</v>
      </c>
      <c r="G120" s="301" t="str">
        <f t="shared" si="7"/>
        <v>项</v>
      </c>
    </row>
    <row r="121" s="297" customFormat="1" ht="36" hidden="1" customHeight="1" spans="1:7">
      <c r="A121" s="332">
        <v>2137199</v>
      </c>
      <c r="B121" s="322" t="s">
        <v>2788</v>
      </c>
      <c r="C121" s="323">
        <v>0</v>
      </c>
      <c r="D121" s="323">
        <v>0</v>
      </c>
      <c r="E121" s="327" t="str">
        <f t="shared" si="8"/>
        <v/>
      </c>
      <c r="F121" s="321" t="str">
        <f t="shared" si="6"/>
        <v>否</v>
      </c>
      <c r="G121" s="301" t="str">
        <f t="shared" si="7"/>
        <v>项</v>
      </c>
    </row>
    <row r="122" s="297" customFormat="1" ht="36" customHeight="1" spans="1:7">
      <c r="A122" s="316" t="s">
        <v>131</v>
      </c>
      <c r="B122" s="317" t="s">
        <v>2789</v>
      </c>
      <c r="C122" s="325"/>
      <c r="D122" s="325"/>
      <c r="E122" s="330" t="str">
        <f t="shared" si="8"/>
        <v/>
      </c>
      <c r="F122" s="321" t="str">
        <f t="shared" si="6"/>
        <v>是</v>
      </c>
      <c r="G122" s="301" t="str">
        <f t="shared" si="7"/>
        <v>类</v>
      </c>
    </row>
    <row r="123" s="297" customFormat="1" ht="36" hidden="1" customHeight="1" spans="1:7">
      <c r="A123" s="316" t="s">
        <v>2790</v>
      </c>
      <c r="B123" s="317" t="s">
        <v>2791</v>
      </c>
      <c r="C123" s="323">
        <f>SUM(C124:C127)</f>
        <v>0</v>
      </c>
      <c r="D123" s="323">
        <f>SUM(D124:D127)</f>
        <v>0</v>
      </c>
      <c r="E123" s="329" t="str">
        <f t="shared" si="8"/>
        <v/>
      </c>
      <c r="F123" s="321" t="str">
        <f t="shared" si="6"/>
        <v>否</v>
      </c>
      <c r="G123" s="301" t="str">
        <f t="shared" si="7"/>
        <v>款</v>
      </c>
    </row>
    <row r="124" s="297" customFormat="1" ht="36" hidden="1" customHeight="1" spans="1:7">
      <c r="A124" s="324" t="s">
        <v>2792</v>
      </c>
      <c r="B124" s="322" t="s">
        <v>2793</v>
      </c>
      <c r="C124" s="323">
        <v>0</v>
      </c>
      <c r="D124" s="323">
        <v>0</v>
      </c>
      <c r="E124" s="327" t="str">
        <f t="shared" si="8"/>
        <v/>
      </c>
      <c r="F124" s="321" t="str">
        <f t="shared" si="6"/>
        <v>否</v>
      </c>
      <c r="G124" s="301" t="str">
        <f t="shared" si="7"/>
        <v>项</v>
      </c>
    </row>
    <row r="125" s="297" customFormat="1" ht="36" hidden="1" customHeight="1" spans="1:7">
      <c r="A125" s="324" t="s">
        <v>2794</v>
      </c>
      <c r="B125" s="322" t="s">
        <v>2795</v>
      </c>
      <c r="C125" s="323">
        <v>0</v>
      </c>
      <c r="D125" s="323">
        <v>0</v>
      </c>
      <c r="E125" s="327" t="str">
        <f t="shared" si="8"/>
        <v/>
      </c>
      <c r="F125" s="321" t="str">
        <f t="shared" si="6"/>
        <v>否</v>
      </c>
      <c r="G125" s="301" t="str">
        <f t="shared" si="7"/>
        <v>项</v>
      </c>
    </row>
    <row r="126" s="297" customFormat="1" ht="36" hidden="1" customHeight="1" spans="1:7">
      <c r="A126" s="324" t="s">
        <v>2796</v>
      </c>
      <c r="B126" s="322" t="s">
        <v>2797</v>
      </c>
      <c r="C126" s="323">
        <v>0</v>
      </c>
      <c r="D126" s="323">
        <v>0</v>
      </c>
      <c r="E126" s="327" t="str">
        <f t="shared" si="8"/>
        <v/>
      </c>
      <c r="F126" s="321" t="str">
        <f t="shared" si="6"/>
        <v>否</v>
      </c>
      <c r="G126" s="301" t="str">
        <f t="shared" si="7"/>
        <v>项</v>
      </c>
    </row>
    <row r="127" s="297" customFormat="1" ht="36" hidden="1" customHeight="1" spans="1:7">
      <c r="A127" s="324" t="s">
        <v>2798</v>
      </c>
      <c r="B127" s="322" t="s">
        <v>2799</v>
      </c>
      <c r="C127" s="323">
        <v>0</v>
      </c>
      <c r="D127" s="323">
        <v>0</v>
      </c>
      <c r="E127" s="327" t="str">
        <f t="shared" si="8"/>
        <v/>
      </c>
      <c r="F127" s="321" t="str">
        <f t="shared" si="6"/>
        <v>否</v>
      </c>
      <c r="G127" s="301" t="str">
        <f t="shared" si="7"/>
        <v>项</v>
      </c>
    </row>
    <row r="128" s="297" customFormat="1" ht="36" hidden="1" customHeight="1" spans="1:7">
      <c r="A128" s="316" t="s">
        <v>2800</v>
      </c>
      <c r="B128" s="317" t="s">
        <v>2801</v>
      </c>
      <c r="C128" s="323">
        <f>SUM(C129:C132)</f>
        <v>0</v>
      </c>
      <c r="D128" s="323">
        <f>SUM(D129:D132)</f>
        <v>0</v>
      </c>
      <c r="E128" s="330" t="str">
        <f t="shared" si="8"/>
        <v/>
      </c>
      <c r="F128" s="321" t="str">
        <f t="shared" si="6"/>
        <v>否</v>
      </c>
      <c r="G128" s="301" t="str">
        <f t="shared" si="7"/>
        <v>款</v>
      </c>
    </row>
    <row r="129" s="297" customFormat="1" ht="36" hidden="1" customHeight="1" spans="1:7">
      <c r="A129" s="324" t="s">
        <v>2802</v>
      </c>
      <c r="B129" s="322" t="s">
        <v>2797</v>
      </c>
      <c r="C129" s="323">
        <v>0</v>
      </c>
      <c r="D129" s="323">
        <v>0</v>
      </c>
      <c r="E129" s="327" t="str">
        <f t="shared" si="8"/>
        <v/>
      </c>
      <c r="F129" s="321" t="str">
        <f t="shared" si="6"/>
        <v>否</v>
      </c>
      <c r="G129" s="301" t="str">
        <f t="shared" si="7"/>
        <v>项</v>
      </c>
    </row>
    <row r="130" s="297" customFormat="1" ht="36" hidden="1" customHeight="1" spans="1:7">
      <c r="A130" s="324" t="s">
        <v>2803</v>
      </c>
      <c r="B130" s="322" t="s">
        <v>2804</v>
      </c>
      <c r="C130" s="323">
        <v>0</v>
      </c>
      <c r="D130" s="323">
        <v>0</v>
      </c>
      <c r="E130" s="327" t="str">
        <f t="shared" si="8"/>
        <v/>
      </c>
      <c r="F130" s="321" t="str">
        <f t="shared" si="6"/>
        <v>否</v>
      </c>
      <c r="G130" s="301" t="str">
        <f t="shared" si="7"/>
        <v>项</v>
      </c>
    </row>
    <row r="131" s="297" customFormat="1" ht="36" hidden="1" customHeight="1" spans="1:7">
      <c r="A131" s="324" t="s">
        <v>2805</v>
      </c>
      <c r="B131" s="322" t="s">
        <v>2806</v>
      </c>
      <c r="C131" s="323">
        <v>0</v>
      </c>
      <c r="D131" s="323">
        <v>0</v>
      </c>
      <c r="E131" s="327" t="str">
        <f t="shared" si="8"/>
        <v/>
      </c>
      <c r="F131" s="321" t="str">
        <f t="shared" si="6"/>
        <v>否</v>
      </c>
      <c r="G131" s="301" t="str">
        <f t="shared" si="7"/>
        <v>项</v>
      </c>
    </row>
    <row r="132" s="297" customFormat="1" ht="36" hidden="1" customHeight="1" spans="1:7">
      <c r="A132" s="324" t="s">
        <v>2807</v>
      </c>
      <c r="B132" s="322" t="s">
        <v>2808</v>
      </c>
      <c r="C132" s="323">
        <v>0</v>
      </c>
      <c r="D132" s="323">
        <v>0</v>
      </c>
      <c r="E132" s="328" t="str">
        <f t="shared" si="8"/>
        <v/>
      </c>
      <c r="F132" s="321" t="str">
        <f t="shared" ref="F132:F195" si="9">IF(LEN(A132)=3,"是",IF(B132&lt;&gt;"",IF(SUM(C132:D132)&lt;&gt;0,"是","否"),"是"))</f>
        <v>否</v>
      </c>
      <c r="G132" s="301" t="str">
        <f t="shared" ref="G132:G195" si="10">IF(LEN(A132)=3,"类",IF(LEN(A132)=5,"款","项"))</f>
        <v>项</v>
      </c>
    </row>
    <row r="133" s="297" customFormat="1" ht="36" hidden="1" customHeight="1" spans="1:7">
      <c r="A133" s="316" t="s">
        <v>2809</v>
      </c>
      <c r="B133" s="317" t="s">
        <v>2810</v>
      </c>
      <c r="C133" s="323"/>
      <c r="D133" s="323"/>
      <c r="E133" s="330" t="str">
        <f t="shared" si="8"/>
        <v/>
      </c>
      <c r="F133" s="321" t="str">
        <f t="shared" si="9"/>
        <v>否</v>
      </c>
      <c r="G133" s="301" t="str">
        <f t="shared" si="10"/>
        <v>款</v>
      </c>
    </row>
    <row r="134" s="297" customFormat="1" ht="36" hidden="1" customHeight="1" spans="1:7">
      <c r="A134" s="324" t="s">
        <v>2811</v>
      </c>
      <c r="B134" s="322" t="s">
        <v>2812</v>
      </c>
      <c r="C134" s="323"/>
      <c r="D134" s="323"/>
      <c r="E134" s="327" t="str">
        <f t="shared" si="8"/>
        <v/>
      </c>
      <c r="F134" s="321" t="str">
        <f t="shared" si="9"/>
        <v>否</v>
      </c>
      <c r="G134" s="301" t="str">
        <f t="shared" si="10"/>
        <v>项</v>
      </c>
    </row>
    <row r="135" s="297" customFormat="1" ht="36" hidden="1" customHeight="1" spans="1:7">
      <c r="A135" s="324" t="s">
        <v>2813</v>
      </c>
      <c r="B135" s="322" t="s">
        <v>2814</v>
      </c>
      <c r="C135" s="323"/>
      <c r="D135" s="323"/>
      <c r="E135" s="328" t="str">
        <f t="shared" si="8"/>
        <v/>
      </c>
      <c r="F135" s="321" t="str">
        <f t="shared" si="9"/>
        <v>否</v>
      </c>
      <c r="G135" s="301" t="str">
        <f t="shared" si="10"/>
        <v>项</v>
      </c>
    </row>
    <row r="136" s="297" customFormat="1" ht="36" hidden="1" customHeight="1" spans="1:7">
      <c r="A136" s="324" t="s">
        <v>2815</v>
      </c>
      <c r="B136" s="322" t="s">
        <v>2816</v>
      </c>
      <c r="C136" s="323"/>
      <c r="D136" s="323"/>
      <c r="E136" s="328" t="str">
        <f t="shared" si="8"/>
        <v/>
      </c>
      <c r="F136" s="321" t="str">
        <f t="shared" si="9"/>
        <v>否</v>
      </c>
      <c r="G136" s="301" t="str">
        <f t="shared" si="10"/>
        <v>项</v>
      </c>
    </row>
    <row r="137" s="297" customFormat="1" ht="36" hidden="1" customHeight="1" spans="1:7">
      <c r="A137" s="324" t="s">
        <v>2817</v>
      </c>
      <c r="B137" s="322" t="s">
        <v>2818</v>
      </c>
      <c r="C137" s="323">
        <v>0</v>
      </c>
      <c r="D137" s="323">
        <v>0</v>
      </c>
      <c r="E137" s="327" t="str">
        <f t="shared" si="8"/>
        <v/>
      </c>
      <c r="F137" s="321" t="str">
        <f t="shared" si="9"/>
        <v>否</v>
      </c>
      <c r="G137" s="301" t="str">
        <f t="shared" si="10"/>
        <v>项</v>
      </c>
    </row>
    <row r="138" s="297" customFormat="1" ht="36" hidden="1" customHeight="1" spans="1:7">
      <c r="A138" s="316" t="s">
        <v>2819</v>
      </c>
      <c r="B138" s="317" t="s">
        <v>2820</v>
      </c>
      <c r="C138" s="323"/>
      <c r="D138" s="323"/>
      <c r="E138" s="329" t="str">
        <f t="shared" si="8"/>
        <v/>
      </c>
      <c r="F138" s="321" t="str">
        <f t="shared" si="9"/>
        <v>否</v>
      </c>
      <c r="G138" s="301" t="str">
        <f t="shared" si="10"/>
        <v>款</v>
      </c>
    </row>
    <row r="139" s="297" customFormat="1" ht="36" hidden="1" customHeight="1" spans="1:7">
      <c r="A139" s="324" t="s">
        <v>2821</v>
      </c>
      <c r="B139" s="322" t="s">
        <v>2822</v>
      </c>
      <c r="C139" s="323">
        <v>0</v>
      </c>
      <c r="D139" s="323">
        <v>0</v>
      </c>
      <c r="E139" s="327" t="str">
        <f t="shared" si="8"/>
        <v/>
      </c>
      <c r="F139" s="321" t="str">
        <f t="shared" si="9"/>
        <v>否</v>
      </c>
      <c r="G139" s="301" t="str">
        <f t="shared" si="10"/>
        <v>项</v>
      </c>
    </row>
    <row r="140" s="297" customFormat="1" ht="36" hidden="1" customHeight="1" spans="1:7">
      <c r="A140" s="324" t="s">
        <v>2823</v>
      </c>
      <c r="B140" s="322" t="s">
        <v>2824</v>
      </c>
      <c r="C140" s="323">
        <v>0</v>
      </c>
      <c r="D140" s="323">
        <v>0</v>
      </c>
      <c r="E140" s="327" t="str">
        <f t="shared" si="8"/>
        <v/>
      </c>
      <c r="F140" s="321" t="str">
        <f t="shared" si="9"/>
        <v>否</v>
      </c>
      <c r="G140" s="301" t="str">
        <f t="shared" si="10"/>
        <v>项</v>
      </c>
    </row>
    <row r="141" s="297" customFormat="1" ht="36" hidden="1" customHeight="1" spans="1:7">
      <c r="A141" s="324" t="s">
        <v>2825</v>
      </c>
      <c r="B141" s="322" t="s">
        <v>2826</v>
      </c>
      <c r="C141" s="323">
        <v>0</v>
      </c>
      <c r="D141" s="323">
        <v>0</v>
      </c>
      <c r="E141" s="327" t="str">
        <f t="shared" si="8"/>
        <v/>
      </c>
      <c r="F141" s="321" t="str">
        <f t="shared" si="9"/>
        <v>否</v>
      </c>
      <c r="G141" s="301" t="str">
        <f t="shared" si="10"/>
        <v>项</v>
      </c>
    </row>
    <row r="142" s="297" customFormat="1" ht="36" hidden="1" customHeight="1" spans="1:7">
      <c r="A142" s="324" t="s">
        <v>2827</v>
      </c>
      <c r="B142" s="322" t="s">
        <v>2828</v>
      </c>
      <c r="C142" s="323">
        <v>0</v>
      </c>
      <c r="D142" s="323">
        <v>0</v>
      </c>
      <c r="E142" s="327" t="str">
        <f t="shared" si="8"/>
        <v/>
      </c>
      <c r="F142" s="321" t="str">
        <f t="shared" si="9"/>
        <v>否</v>
      </c>
      <c r="G142" s="301" t="str">
        <f t="shared" si="10"/>
        <v>项</v>
      </c>
    </row>
    <row r="143" s="297" customFormat="1" ht="36" hidden="1" customHeight="1" spans="1:7">
      <c r="A143" s="324" t="s">
        <v>2829</v>
      </c>
      <c r="B143" s="322" t="s">
        <v>2830</v>
      </c>
      <c r="C143" s="323">
        <v>0</v>
      </c>
      <c r="D143" s="323">
        <v>0</v>
      </c>
      <c r="E143" s="327" t="str">
        <f t="shared" si="8"/>
        <v/>
      </c>
      <c r="F143" s="321" t="str">
        <f t="shared" si="9"/>
        <v>否</v>
      </c>
      <c r="G143" s="301" t="str">
        <f t="shared" si="10"/>
        <v>项</v>
      </c>
    </row>
    <row r="144" s="297" customFormat="1" ht="36" hidden="1" customHeight="1" spans="1:7">
      <c r="A144" s="324" t="s">
        <v>2831</v>
      </c>
      <c r="B144" s="322" t="s">
        <v>2832</v>
      </c>
      <c r="C144" s="323">
        <v>0</v>
      </c>
      <c r="D144" s="323">
        <v>0</v>
      </c>
      <c r="E144" s="327" t="str">
        <f t="shared" si="8"/>
        <v/>
      </c>
      <c r="F144" s="321" t="str">
        <f t="shared" si="9"/>
        <v>否</v>
      </c>
      <c r="G144" s="301" t="str">
        <f t="shared" si="10"/>
        <v>项</v>
      </c>
    </row>
    <row r="145" s="297" customFormat="1" ht="36" hidden="1" customHeight="1" spans="1:7">
      <c r="A145" s="324" t="s">
        <v>2833</v>
      </c>
      <c r="B145" s="322" t="s">
        <v>2834</v>
      </c>
      <c r="C145" s="323">
        <v>0</v>
      </c>
      <c r="D145" s="323">
        <v>0</v>
      </c>
      <c r="E145" s="327" t="str">
        <f t="shared" si="8"/>
        <v/>
      </c>
      <c r="F145" s="321" t="str">
        <f t="shared" si="9"/>
        <v>否</v>
      </c>
      <c r="G145" s="301" t="str">
        <f t="shared" si="10"/>
        <v>项</v>
      </c>
    </row>
    <row r="146" s="297" customFormat="1" ht="36" hidden="1" customHeight="1" spans="1:7">
      <c r="A146" s="324" t="s">
        <v>2835</v>
      </c>
      <c r="B146" s="322" t="s">
        <v>2836</v>
      </c>
      <c r="C146" s="323"/>
      <c r="D146" s="323"/>
      <c r="E146" s="327" t="str">
        <f t="shared" si="8"/>
        <v/>
      </c>
      <c r="F146" s="321" t="str">
        <f t="shared" si="9"/>
        <v>否</v>
      </c>
      <c r="G146" s="301" t="str">
        <f t="shared" si="10"/>
        <v>项</v>
      </c>
    </row>
    <row r="147" s="297" customFormat="1" ht="36" hidden="1" customHeight="1" spans="1:7">
      <c r="A147" s="316" t="s">
        <v>2837</v>
      </c>
      <c r="B147" s="317" t="s">
        <v>2838</v>
      </c>
      <c r="C147" s="323">
        <f>SUM(C148:C153)</f>
        <v>0</v>
      </c>
      <c r="D147" s="323">
        <f>SUM(D148:D153)</f>
        <v>0</v>
      </c>
      <c r="E147" s="329" t="str">
        <f t="shared" si="8"/>
        <v/>
      </c>
      <c r="F147" s="321" t="str">
        <f t="shared" si="9"/>
        <v>否</v>
      </c>
      <c r="G147" s="301" t="str">
        <f t="shared" si="10"/>
        <v>款</v>
      </c>
    </row>
    <row r="148" s="297" customFormat="1" ht="36" hidden="1" customHeight="1" spans="1:7">
      <c r="A148" s="324" t="s">
        <v>2839</v>
      </c>
      <c r="B148" s="322" t="s">
        <v>2840</v>
      </c>
      <c r="C148" s="323">
        <v>0</v>
      </c>
      <c r="D148" s="323">
        <v>0</v>
      </c>
      <c r="E148" s="327" t="str">
        <f t="shared" si="8"/>
        <v/>
      </c>
      <c r="F148" s="321" t="str">
        <f t="shared" si="9"/>
        <v>否</v>
      </c>
      <c r="G148" s="301" t="str">
        <f t="shared" si="10"/>
        <v>项</v>
      </c>
    </row>
    <row r="149" s="297" customFormat="1" ht="36" hidden="1" customHeight="1" spans="1:7">
      <c r="A149" s="324" t="s">
        <v>2841</v>
      </c>
      <c r="B149" s="322" t="s">
        <v>2842</v>
      </c>
      <c r="C149" s="323">
        <v>0</v>
      </c>
      <c r="D149" s="323">
        <v>0</v>
      </c>
      <c r="E149" s="327" t="str">
        <f t="shared" si="8"/>
        <v/>
      </c>
      <c r="F149" s="321" t="str">
        <f t="shared" si="9"/>
        <v>否</v>
      </c>
      <c r="G149" s="301" t="str">
        <f t="shared" si="10"/>
        <v>项</v>
      </c>
    </row>
    <row r="150" s="297" customFormat="1" ht="36" hidden="1" customHeight="1" spans="1:7">
      <c r="A150" s="324" t="s">
        <v>2843</v>
      </c>
      <c r="B150" s="322" t="s">
        <v>2844</v>
      </c>
      <c r="C150" s="323">
        <v>0</v>
      </c>
      <c r="D150" s="323">
        <v>0</v>
      </c>
      <c r="E150" s="327" t="str">
        <f t="shared" si="8"/>
        <v/>
      </c>
      <c r="F150" s="321" t="str">
        <f t="shared" si="9"/>
        <v>否</v>
      </c>
      <c r="G150" s="301" t="str">
        <f t="shared" si="10"/>
        <v>项</v>
      </c>
    </row>
    <row r="151" s="297" customFormat="1" ht="36" hidden="1" customHeight="1" spans="1:7">
      <c r="A151" s="324" t="s">
        <v>2845</v>
      </c>
      <c r="B151" s="322" t="s">
        <v>2846</v>
      </c>
      <c r="C151" s="323">
        <v>0</v>
      </c>
      <c r="D151" s="323">
        <v>0</v>
      </c>
      <c r="E151" s="327" t="str">
        <f t="shared" si="8"/>
        <v/>
      </c>
      <c r="F151" s="321" t="str">
        <f t="shared" si="9"/>
        <v>否</v>
      </c>
      <c r="G151" s="301" t="str">
        <f t="shared" si="10"/>
        <v>项</v>
      </c>
    </row>
    <row r="152" s="297" customFormat="1" ht="36" hidden="1" customHeight="1" spans="1:7">
      <c r="A152" s="324" t="s">
        <v>2847</v>
      </c>
      <c r="B152" s="322" t="s">
        <v>2848</v>
      </c>
      <c r="C152" s="323">
        <v>0</v>
      </c>
      <c r="D152" s="323">
        <v>0</v>
      </c>
      <c r="E152" s="327" t="str">
        <f t="shared" si="8"/>
        <v/>
      </c>
      <c r="F152" s="321" t="str">
        <f t="shared" si="9"/>
        <v>否</v>
      </c>
      <c r="G152" s="301" t="str">
        <f t="shared" si="10"/>
        <v>项</v>
      </c>
    </row>
    <row r="153" s="297" customFormat="1" ht="36" hidden="1" customHeight="1" spans="1:7">
      <c r="A153" s="324" t="s">
        <v>2849</v>
      </c>
      <c r="B153" s="322" t="s">
        <v>2850</v>
      </c>
      <c r="C153" s="323">
        <v>0</v>
      </c>
      <c r="D153" s="323">
        <v>0</v>
      </c>
      <c r="E153" s="327" t="str">
        <f t="shared" si="8"/>
        <v/>
      </c>
      <c r="F153" s="321" t="str">
        <f t="shared" si="9"/>
        <v>否</v>
      </c>
      <c r="G153" s="301" t="str">
        <f t="shared" si="10"/>
        <v>项</v>
      </c>
    </row>
    <row r="154" s="297" customFormat="1" ht="36" hidden="1" customHeight="1" spans="1:7">
      <c r="A154" s="316" t="s">
        <v>2851</v>
      </c>
      <c r="B154" s="317" t="s">
        <v>2852</v>
      </c>
      <c r="C154" s="323"/>
      <c r="D154" s="323"/>
      <c r="E154" s="330" t="str">
        <f t="shared" si="8"/>
        <v/>
      </c>
      <c r="F154" s="321" t="str">
        <f t="shared" si="9"/>
        <v>否</v>
      </c>
      <c r="G154" s="301" t="str">
        <f t="shared" si="10"/>
        <v>款</v>
      </c>
    </row>
    <row r="155" s="297" customFormat="1" ht="36" hidden="1" customHeight="1" spans="1:7">
      <c r="A155" s="324" t="s">
        <v>2853</v>
      </c>
      <c r="B155" s="322" t="s">
        <v>2854</v>
      </c>
      <c r="C155" s="323"/>
      <c r="D155" s="323"/>
      <c r="E155" s="328" t="str">
        <f t="shared" si="8"/>
        <v/>
      </c>
      <c r="F155" s="321" t="str">
        <f t="shared" si="9"/>
        <v>否</v>
      </c>
      <c r="G155" s="301" t="str">
        <f t="shared" si="10"/>
        <v>项</v>
      </c>
    </row>
    <row r="156" s="297" customFormat="1" ht="36" hidden="1" customHeight="1" spans="1:7">
      <c r="A156" s="324" t="s">
        <v>2855</v>
      </c>
      <c r="B156" s="322" t="s">
        <v>2856</v>
      </c>
      <c r="C156" s="323">
        <v>0</v>
      </c>
      <c r="D156" s="323">
        <v>0</v>
      </c>
      <c r="E156" s="327" t="str">
        <f t="shared" si="8"/>
        <v/>
      </c>
      <c r="F156" s="321" t="str">
        <f t="shared" si="9"/>
        <v>否</v>
      </c>
      <c r="G156" s="301" t="str">
        <f t="shared" si="10"/>
        <v>项</v>
      </c>
    </row>
    <row r="157" s="297" customFormat="1" ht="36" hidden="1" customHeight="1" spans="1:7">
      <c r="A157" s="324" t="s">
        <v>2857</v>
      </c>
      <c r="B157" s="322" t="s">
        <v>2858</v>
      </c>
      <c r="C157" s="323"/>
      <c r="D157" s="323"/>
      <c r="E157" s="328" t="str">
        <f t="shared" si="8"/>
        <v/>
      </c>
      <c r="F157" s="321" t="str">
        <f t="shared" si="9"/>
        <v>否</v>
      </c>
      <c r="G157" s="301" t="str">
        <f t="shared" si="10"/>
        <v>项</v>
      </c>
    </row>
    <row r="158" s="297" customFormat="1" ht="36" hidden="1" customHeight="1" spans="1:7">
      <c r="A158" s="324" t="s">
        <v>2859</v>
      </c>
      <c r="B158" s="322" t="s">
        <v>2860</v>
      </c>
      <c r="C158" s="323"/>
      <c r="D158" s="323"/>
      <c r="E158" s="328" t="str">
        <f t="shared" si="8"/>
        <v/>
      </c>
      <c r="F158" s="321" t="str">
        <f t="shared" si="9"/>
        <v>否</v>
      </c>
      <c r="G158" s="301" t="str">
        <f t="shared" si="10"/>
        <v>项</v>
      </c>
    </row>
    <row r="159" s="297" customFormat="1" ht="36" hidden="1" customHeight="1" spans="1:7">
      <c r="A159" s="324" t="s">
        <v>2861</v>
      </c>
      <c r="B159" s="322" t="s">
        <v>2862</v>
      </c>
      <c r="C159" s="323">
        <v>0</v>
      </c>
      <c r="D159" s="323">
        <v>0</v>
      </c>
      <c r="E159" s="327" t="str">
        <f t="shared" si="8"/>
        <v/>
      </c>
      <c r="F159" s="321" t="str">
        <f t="shared" si="9"/>
        <v>否</v>
      </c>
      <c r="G159" s="301" t="str">
        <f t="shared" si="10"/>
        <v>项</v>
      </c>
    </row>
    <row r="160" s="297" customFormat="1" ht="36" hidden="1" customHeight="1" spans="1:7">
      <c r="A160" s="324" t="s">
        <v>2863</v>
      </c>
      <c r="B160" s="322" t="s">
        <v>2864</v>
      </c>
      <c r="C160" s="323"/>
      <c r="D160" s="323"/>
      <c r="E160" s="327" t="str">
        <f t="shared" si="8"/>
        <v/>
      </c>
      <c r="F160" s="321" t="str">
        <f t="shared" si="9"/>
        <v>否</v>
      </c>
      <c r="G160" s="301" t="str">
        <f t="shared" si="10"/>
        <v>项</v>
      </c>
    </row>
    <row r="161" s="297" customFormat="1" ht="36" hidden="1" customHeight="1" spans="1:7">
      <c r="A161" s="324" t="s">
        <v>2865</v>
      </c>
      <c r="B161" s="322" t="s">
        <v>2866</v>
      </c>
      <c r="C161" s="323">
        <v>0</v>
      </c>
      <c r="D161" s="323">
        <v>0</v>
      </c>
      <c r="E161" s="327" t="str">
        <f t="shared" si="8"/>
        <v/>
      </c>
      <c r="F161" s="321" t="str">
        <f t="shared" si="9"/>
        <v>否</v>
      </c>
      <c r="G161" s="301" t="str">
        <f t="shared" si="10"/>
        <v>项</v>
      </c>
    </row>
    <row r="162" s="297" customFormat="1" ht="36" hidden="1" customHeight="1" spans="1:7">
      <c r="A162" s="324" t="s">
        <v>2867</v>
      </c>
      <c r="B162" s="322" t="s">
        <v>2868</v>
      </c>
      <c r="C162" s="323">
        <v>0</v>
      </c>
      <c r="D162" s="323">
        <v>0</v>
      </c>
      <c r="E162" s="327" t="str">
        <f t="shared" ref="E162:E225" si="11">IF(C162&gt;0,D162/C162-1,IF(C162&lt;0,-(D162/C162-1),""))</f>
        <v/>
      </c>
      <c r="F162" s="321" t="str">
        <f t="shared" si="9"/>
        <v>否</v>
      </c>
      <c r="G162" s="301" t="str">
        <f t="shared" si="10"/>
        <v>项</v>
      </c>
    </row>
    <row r="163" s="297" customFormat="1" ht="36" hidden="1" customHeight="1" spans="1:7">
      <c r="A163" s="316" t="s">
        <v>2869</v>
      </c>
      <c r="B163" s="317" t="s">
        <v>2870</v>
      </c>
      <c r="C163" s="323">
        <f>SUM(C164:C165)</f>
        <v>0</v>
      </c>
      <c r="D163" s="323">
        <f>SUM(D164:D165)</f>
        <v>0</v>
      </c>
      <c r="E163" s="329" t="str">
        <f t="shared" si="11"/>
        <v/>
      </c>
      <c r="F163" s="321" t="str">
        <f t="shared" si="9"/>
        <v>否</v>
      </c>
      <c r="G163" s="301" t="str">
        <f t="shared" si="10"/>
        <v>款</v>
      </c>
    </row>
    <row r="164" s="297" customFormat="1" ht="36" hidden="1" customHeight="1" spans="1:7">
      <c r="A164" s="324" t="s">
        <v>2871</v>
      </c>
      <c r="B164" s="322" t="s">
        <v>2793</v>
      </c>
      <c r="C164" s="323">
        <v>0</v>
      </c>
      <c r="D164" s="323">
        <v>0</v>
      </c>
      <c r="E164" s="327" t="str">
        <f t="shared" si="11"/>
        <v/>
      </c>
      <c r="F164" s="321" t="str">
        <f t="shared" si="9"/>
        <v>否</v>
      </c>
      <c r="G164" s="301" t="str">
        <f t="shared" si="10"/>
        <v>项</v>
      </c>
    </row>
    <row r="165" s="297" customFormat="1" ht="36" hidden="1" customHeight="1" spans="1:7">
      <c r="A165" s="324" t="s">
        <v>2872</v>
      </c>
      <c r="B165" s="322" t="s">
        <v>2873</v>
      </c>
      <c r="C165" s="323">
        <v>0</v>
      </c>
      <c r="D165" s="323">
        <v>0</v>
      </c>
      <c r="E165" s="327" t="str">
        <f t="shared" si="11"/>
        <v/>
      </c>
      <c r="F165" s="321" t="str">
        <f t="shared" si="9"/>
        <v>否</v>
      </c>
      <c r="G165" s="301" t="str">
        <f t="shared" si="10"/>
        <v>项</v>
      </c>
    </row>
    <row r="166" s="297" customFormat="1" ht="36" hidden="1" customHeight="1" spans="1:7">
      <c r="A166" s="316" t="s">
        <v>2874</v>
      </c>
      <c r="B166" s="317" t="s">
        <v>2875</v>
      </c>
      <c r="C166" s="323"/>
      <c r="D166" s="323"/>
      <c r="E166" s="329" t="str">
        <f t="shared" si="11"/>
        <v/>
      </c>
      <c r="F166" s="321" t="str">
        <f t="shared" si="9"/>
        <v>否</v>
      </c>
      <c r="G166" s="301" t="str">
        <f t="shared" si="10"/>
        <v>款</v>
      </c>
    </row>
    <row r="167" s="297" customFormat="1" ht="36" hidden="1" customHeight="1" spans="1:7">
      <c r="A167" s="324" t="s">
        <v>2876</v>
      </c>
      <c r="B167" s="322" t="s">
        <v>2793</v>
      </c>
      <c r="C167" s="323"/>
      <c r="D167" s="323"/>
      <c r="E167" s="327" t="str">
        <f t="shared" si="11"/>
        <v/>
      </c>
      <c r="F167" s="321" t="str">
        <f t="shared" si="9"/>
        <v>否</v>
      </c>
      <c r="G167" s="301" t="str">
        <f t="shared" si="10"/>
        <v>项</v>
      </c>
    </row>
    <row r="168" s="297" customFormat="1" ht="36" hidden="1" customHeight="1" spans="1:7">
      <c r="A168" s="324" t="s">
        <v>2877</v>
      </c>
      <c r="B168" s="322" t="s">
        <v>2878</v>
      </c>
      <c r="C168" s="323"/>
      <c r="D168" s="323"/>
      <c r="E168" s="327" t="str">
        <f t="shared" si="11"/>
        <v/>
      </c>
      <c r="F168" s="321" t="str">
        <f t="shared" si="9"/>
        <v>否</v>
      </c>
      <c r="G168" s="301" t="str">
        <f t="shared" si="10"/>
        <v>项</v>
      </c>
    </row>
    <row r="169" s="297" customFormat="1" ht="36" hidden="1" customHeight="1" spans="1:7">
      <c r="A169" s="316" t="s">
        <v>2879</v>
      </c>
      <c r="B169" s="317" t="s">
        <v>2880</v>
      </c>
      <c r="C169" s="323">
        <v>0</v>
      </c>
      <c r="D169" s="323">
        <v>0</v>
      </c>
      <c r="E169" s="329" t="str">
        <f t="shared" si="11"/>
        <v/>
      </c>
      <c r="F169" s="321" t="str">
        <f t="shared" si="9"/>
        <v>否</v>
      </c>
      <c r="G169" s="301" t="str">
        <f t="shared" si="10"/>
        <v>款</v>
      </c>
    </row>
    <row r="170" s="297" customFormat="1" ht="36" hidden="1" customHeight="1" spans="1:7">
      <c r="A170" s="316" t="s">
        <v>2881</v>
      </c>
      <c r="B170" s="317" t="s">
        <v>2882</v>
      </c>
      <c r="C170" s="323">
        <f>SUM(C171:C173)</f>
        <v>0</v>
      </c>
      <c r="D170" s="323">
        <f>SUM(D171:D173)</f>
        <v>0</v>
      </c>
      <c r="E170" s="329" t="str">
        <f t="shared" si="11"/>
        <v/>
      </c>
      <c r="F170" s="321" t="str">
        <f t="shared" si="9"/>
        <v>否</v>
      </c>
      <c r="G170" s="301" t="str">
        <f t="shared" si="10"/>
        <v>款</v>
      </c>
    </row>
    <row r="171" s="297" customFormat="1" ht="36" hidden="1" customHeight="1" spans="1:7">
      <c r="A171" s="324" t="s">
        <v>2883</v>
      </c>
      <c r="B171" s="322" t="s">
        <v>2812</v>
      </c>
      <c r="C171" s="323">
        <v>0</v>
      </c>
      <c r="D171" s="323">
        <v>0</v>
      </c>
      <c r="E171" s="327" t="str">
        <f t="shared" si="11"/>
        <v/>
      </c>
      <c r="F171" s="321" t="str">
        <f t="shared" si="9"/>
        <v>否</v>
      </c>
      <c r="G171" s="301" t="str">
        <f t="shared" si="10"/>
        <v>项</v>
      </c>
    </row>
    <row r="172" s="297" customFormat="1" ht="36" hidden="1" customHeight="1" spans="1:7">
      <c r="A172" s="324" t="s">
        <v>2884</v>
      </c>
      <c r="B172" s="322" t="s">
        <v>2816</v>
      </c>
      <c r="C172" s="323">
        <v>0</v>
      </c>
      <c r="D172" s="323">
        <v>0</v>
      </c>
      <c r="E172" s="327" t="str">
        <f t="shared" si="11"/>
        <v/>
      </c>
      <c r="F172" s="321" t="str">
        <f t="shared" si="9"/>
        <v>否</v>
      </c>
      <c r="G172" s="301" t="str">
        <f t="shared" si="10"/>
        <v>项</v>
      </c>
    </row>
    <row r="173" s="297" customFormat="1" ht="36" hidden="1" customHeight="1" spans="1:7">
      <c r="A173" s="324" t="s">
        <v>2885</v>
      </c>
      <c r="B173" s="322" t="s">
        <v>2886</v>
      </c>
      <c r="C173" s="323">
        <v>0</v>
      </c>
      <c r="D173" s="323">
        <v>0</v>
      </c>
      <c r="E173" s="327" t="str">
        <f t="shared" si="11"/>
        <v/>
      </c>
      <c r="F173" s="321" t="str">
        <f t="shared" si="9"/>
        <v>否</v>
      </c>
      <c r="G173" s="301" t="str">
        <f t="shared" si="10"/>
        <v>项</v>
      </c>
    </row>
    <row r="174" s="297" customFormat="1" ht="36" customHeight="1" spans="1:7">
      <c r="A174" s="316" t="s">
        <v>133</v>
      </c>
      <c r="B174" s="317" t="s">
        <v>2887</v>
      </c>
      <c r="C174" s="325"/>
      <c r="D174" s="325"/>
      <c r="E174" s="330" t="str">
        <f t="shared" si="11"/>
        <v/>
      </c>
      <c r="F174" s="321" t="str">
        <f t="shared" si="9"/>
        <v>是</v>
      </c>
      <c r="G174" s="301" t="str">
        <f t="shared" si="10"/>
        <v>类</v>
      </c>
    </row>
    <row r="175" s="297" customFormat="1" ht="36" hidden="1" customHeight="1" spans="1:7">
      <c r="A175" s="316" t="s">
        <v>2888</v>
      </c>
      <c r="B175" s="317" t="s">
        <v>2889</v>
      </c>
      <c r="C175" s="323"/>
      <c r="D175" s="323"/>
      <c r="E175" s="330" t="str">
        <f t="shared" si="11"/>
        <v/>
      </c>
      <c r="F175" s="321" t="str">
        <f t="shared" si="9"/>
        <v>否</v>
      </c>
      <c r="G175" s="301" t="str">
        <f t="shared" si="10"/>
        <v>款</v>
      </c>
    </row>
    <row r="176" s="297" customFormat="1" ht="36" hidden="1" customHeight="1" spans="1:7">
      <c r="A176" s="324" t="s">
        <v>2890</v>
      </c>
      <c r="B176" s="322" t="s">
        <v>2891</v>
      </c>
      <c r="C176" s="323"/>
      <c r="D176" s="323"/>
      <c r="E176" s="328" t="str">
        <f t="shared" si="11"/>
        <v/>
      </c>
      <c r="F176" s="321" t="str">
        <f t="shared" si="9"/>
        <v>否</v>
      </c>
      <c r="G176" s="301" t="str">
        <f t="shared" si="10"/>
        <v>项</v>
      </c>
    </row>
    <row r="177" s="297" customFormat="1" ht="36" hidden="1" customHeight="1" spans="1:7">
      <c r="A177" s="324" t="s">
        <v>2892</v>
      </c>
      <c r="B177" s="322" t="s">
        <v>2893</v>
      </c>
      <c r="C177" s="323">
        <v>0</v>
      </c>
      <c r="D177" s="323">
        <v>0</v>
      </c>
      <c r="E177" s="327" t="str">
        <f t="shared" si="11"/>
        <v/>
      </c>
      <c r="F177" s="321" t="str">
        <f t="shared" si="9"/>
        <v>否</v>
      </c>
      <c r="G177" s="301" t="str">
        <f t="shared" si="10"/>
        <v>项</v>
      </c>
    </row>
    <row r="178" s="297" customFormat="1" ht="36" customHeight="1" spans="1:7">
      <c r="A178" s="316" t="s">
        <v>155</v>
      </c>
      <c r="B178" s="317" t="s">
        <v>2894</v>
      </c>
      <c r="C178" s="333">
        <f>SUM(C179,C183,C192)</f>
        <v>19915</v>
      </c>
      <c r="D178" s="325">
        <v>615</v>
      </c>
      <c r="E178" s="330">
        <f t="shared" si="11"/>
        <v>-0.969</v>
      </c>
      <c r="F178" s="321" t="str">
        <f t="shared" si="9"/>
        <v>是</v>
      </c>
      <c r="G178" s="301" t="str">
        <f t="shared" si="10"/>
        <v>类</v>
      </c>
    </row>
    <row r="179" s="297" customFormat="1" ht="36" hidden="1" customHeight="1" spans="1:7">
      <c r="A179" s="316" t="s">
        <v>2895</v>
      </c>
      <c r="B179" s="317" t="s">
        <v>2896</v>
      </c>
      <c r="C179" s="318">
        <v>19000</v>
      </c>
      <c r="D179" s="323">
        <v>0</v>
      </c>
      <c r="E179" s="330">
        <f t="shared" si="11"/>
        <v>-1</v>
      </c>
      <c r="F179" s="321" t="str">
        <f t="shared" si="9"/>
        <v>是</v>
      </c>
      <c r="G179" s="301" t="str">
        <f t="shared" si="10"/>
        <v>款</v>
      </c>
    </row>
    <row r="180" s="297" customFormat="1" ht="36" hidden="1" customHeight="1" spans="1:7">
      <c r="A180" s="324" t="s">
        <v>2897</v>
      </c>
      <c r="B180" s="322" t="s">
        <v>2898</v>
      </c>
      <c r="C180" s="318"/>
      <c r="D180" s="323"/>
      <c r="E180" s="328" t="str">
        <f t="shared" si="11"/>
        <v/>
      </c>
      <c r="F180" s="321" t="str">
        <f t="shared" si="9"/>
        <v>否</v>
      </c>
      <c r="G180" s="301" t="str">
        <f t="shared" si="10"/>
        <v>项</v>
      </c>
    </row>
    <row r="181" s="297" customFormat="1" ht="36" hidden="1" customHeight="1" spans="1:7">
      <c r="A181" s="324" t="s">
        <v>2899</v>
      </c>
      <c r="B181" s="322" t="s">
        <v>2900</v>
      </c>
      <c r="C181" s="318">
        <v>0</v>
      </c>
      <c r="D181" s="323">
        <v>0</v>
      </c>
      <c r="E181" s="328" t="str">
        <f t="shared" si="11"/>
        <v/>
      </c>
      <c r="F181" s="321" t="str">
        <f t="shared" si="9"/>
        <v>否</v>
      </c>
      <c r="G181" s="301" t="str">
        <f t="shared" si="10"/>
        <v>项</v>
      </c>
    </row>
    <row r="182" s="297" customFormat="1" ht="36" hidden="1" customHeight="1" spans="1:7">
      <c r="A182" s="324" t="s">
        <v>2901</v>
      </c>
      <c r="B182" s="322" t="s">
        <v>2902</v>
      </c>
      <c r="C182" s="318">
        <v>0</v>
      </c>
      <c r="D182" s="323"/>
      <c r="E182" s="327" t="str">
        <f t="shared" si="11"/>
        <v/>
      </c>
      <c r="F182" s="321" t="str">
        <f t="shared" si="9"/>
        <v>否</v>
      </c>
      <c r="G182" s="301" t="str">
        <f t="shared" si="10"/>
        <v>项</v>
      </c>
    </row>
    <row r="183" s="297" customFormat="1" ht="36" hidden="1" customHeight="1" spans="1:7">
      <c r="A183" s="316" t="s">
        <v>2903</v>
      </c>
      <c r="B183" s="317" t="s">
        <v>2904</v>
      </c>
      <c r="C183" s="318">
        <v>20</v>
      </c>
      <c r="D183" s="323">
        <v>0</v>
      </c>
      <c r="E183" s="330">
        <f t="shared" si="11"/>
        <v>-1</v>
      </c>
      <c r="F183" s="321" t="str">
        <f t="shared" si="9"/>
        <v>是</v>
      </c>
      <c r="G183" s="301" t="str">
        <f t="shared" si="10"/>
        <v>款</v>
      </c>
    </row>
    <row r="184" s="297" customFormat="1" ht="36" hidden="1" customHeight="1" spans="1:7">
      <c r="A184" s="324" t="s">
        <v>2905</v>
      </c>
      <c r="B184" s="322" t="s">
        <v>2906</v>
      </c>
      <c r="C184" s="318">
        <v>0</v>
      </c>
      <c r="D184" s="323"/>
      <c r="E184" s="327" t="str">
        <f t="shared" si="11"/>
        <v/>
      </c>
      <c r="F184" s="321" t="str">
        <f t="shared" si="9"/>
        <v>否</v>
      </c>
      <c r="G184" s="301" t="str">
        <f t="shared" si="10"/>
        <v>项</v>
      </c>
    </row>
    <row r="185" s="297" customFormat="1" ht="36" hidden="1" customHeight="1" spans="1:7">
      <c r="A185" s="324" t="s">
        <v>2907</v>
      </c>
      <c r="B185" s="322" t="s">
        <v>2908</v>
      </c>
      <c r="C185" s="318">
        <v>0</v>
      </c>
      <c r="D185" s="323"/>
      <c r="E185" s="327" t="str">
        <f t="shared" si="11"/>
        <v/>
      </c>
      <c r="F185" s="321" t="str">
        <f t="shared" si="9"/>
        <v>否</v>
      </c>
      <c r="G185" s="301" t="str">
        <f t="shared" si="10"/>
        <v>项</v>
      </c>
    </row>
    <row r="186" s="297" customFormat="1" ht="36" hidden="1" customHeight="1" spans="1:7">
      <c r="A186" s="324" t="s">
        <v>2909</v>
      </c>
      <c r="B186" s="322" t="s">
        <v>2910</v>
      </c>
      <c r="C186" s="318">
        <v>10</v>
      </c>
      <c r="D186" s="323">
        <v>0</v>
      </c>
      <c r="E186" s="328">
        <f t="shared" si="11"/>
        <v>-1</v>
      </c>
      <c r="F186" s="321" t="str">
        <f t="shared" si="9"/>
        <v>是</v>
      </c>
      <c r="G186" s="301" t="str">
        <f t="shared" si="10"/>
        <v>项</v>
      </c>
    </row>
    <row r="187" s="297" customFormat="1" ht="36" hidden="1" customHeight="1" spans="1:7">
      <c r="A187" s="324" t="s">
        <v>2911</v>
      </c>
      <c r="B187" s="322" t="s">
        <v>2912</v>
      </c>
      <c r="C187" s="318"/>
      <c r="D187" s="323"/>
      <c r="E187" s="328" t="str">
        <f t="shared" si="11"/>
        <v/>
      </c>
      <c r="F187" s="321" t="str">
        <f t="shared" si="9"/>
        <v>否</v>
      </c>
      <c r="G187" s="301" t="str">
        <f t="shared" si="10"/>
        <v>项</v>
      </c>
    </row>
    <row r="188" s="297" customFormat="1" ht="36" hidden="1" customHeight="1" spans="1:7">
      <c r="A188" s="324" t="s">
        <v>2913</v>
      </c>
      <c r="B188" s="322" t="s">
        <v>2914</v>
      </c>
      <c r="C188" s="318">
        <v>0</v>
      </c>
      <c r="D188" s="323"/>
      <c r="E188" s="327" t="str">
        <f t="shared" si="11"/>
        <v/>
      </c>
      <c r="F188" s="321" t="str">
        <f t="shared" si="9"/>
        <v>否</v>
      </c>
      <c r="G188" s="301" t="str">
        <f t="shared" si="10"/>
        <v>项</v>
      </c>
    </row>
    <row r="189" s="297" customFormat="1" ht="36" hidden="1" customHeight="1" spans="1:7">
      <c r="A189" s="324" t="s">
        <v>2915</v>
      </c>
      <c r="B189" s="322" t="s">
        <v>2916</v>
      </c>
      <c r="C189" s="318"/>
      <c r="D189" s="323"/>
      <c r="E189" s="327" t="str">
        <f t="shared" si="11"/>
        <v/>
      </c>
      <c r="F189" s="321" t="str">
        <f t="shared" si="9"/>
        <v>否</v>
      </c>
      <c r="G189" s="301" t="str">
        <f t="shared" si="10"/>
        <v>项</v>
      </c>
    </row>
    <row r="190" s="297" customFormat="1" ht="36" hidden="1" customHeight="1" spans="1:7">
      <c r="A190" s="324" t="s">
        <v>2917</v>
      </c>
      <c r="B190" s="322" t="s">
        <v>2918</v>
      </c>
      <c r="C190" s="318">
        <v>10</v>
      </c>
      <c r="D190" s="323">
        <v>0</v>
      </c>
      <c r="E190" s="328">
        <f t="shared" si="11"/>
        <v>-1</v>
      </c>
      <c r="F190" s="321" t="str">
        <f t="shared" si="9"/>
        <v>是</v>
      </c>
      <c r="G190" s="301" t="str">
        <f t="shared" si="10"/>
        <v>项</v>
      </c>
    </row>
    <row r="191" s="297" customFormat="1" ht="36" hidden="1" customHeight="1" spans="1:7">
      <c r="A191" s="324" t="s">
        <v>2919</v>
      </c>
      <c r="B191" s="322" t="s">
        <v>2920</v>
      </c>
      <c r="C191" s="318"/>
      <c r="D191" s="323"/>
      <c r="E191" s="327" t="str">
        <f t="shared" si="11"/>
        <v/>
      </c>
      <c r="F191" s="321" t="str">
        <f t="shared" si="9"/>
        <v>否</v>
      </c>
      <c r="G191" s="301" t="str">
        <f t="shared" si="10"/>
        <v>项</v>
      </c>
    </row>
    <row r="192" s="297" customFormat="1" ht="36" hidden="1" customHeight="1" spans="1:7">
      <c r="A192" s="316" t="s">
        <v>2921</v>
      </c>
      <c r="B192" s="317" t="s">
        <v>2922</v>
      </c>
      <c r="C192" s="318">
        <f>SUM(C193:C203)</f>
        <v>895</v>
      </c>
      <c r="D192" s="323">
        <v>615</v>
      </c>
      <c r="E192" s="330">
        <f t="shared" si="11"/>
        <v>-0.313</v>
      </c>
      <c r="F192" s="321" t="str">
        <f t="shared" si="9"/>
        <v>是</v>
      </c>
      <c r="G192" s="301" t="str">
        <f t="shared" si="10"/>
        <v>款</v>
      </c>
    </row>
    <row r="193" s="297" customFormat="1" ht="36" hidden="1" customHeight="1" spans="1:7">
      <c r="A193" s="332">
        <v>2296001</v>
      </c>
      <c r="B193" s="322" t="s">
        <v>2923</v>
      </c>
      <c r="C193" s="318">
        <v>0</v>
      </c>
      <c r="D193" s="323"/>
      <c r="E193" s="327" t="str">
        <f t="shared" si="11"/>
        <v/>
      </c>
      <c r="F193" s="321" t="str">
        <f t="shared" si="9"/>
        <v>否</v>
      </c>
      <c r="G193" s="301" t="str">
        <f t="shared" si="10"/>
        <v>项</v>
      </c>
    </row>
    <row r="194" s="297" customFormat="1" ht="36" hidden="1" customHeight="1" spans="1:7">
      <c r="A194" s="324" t="s">
        <v>2924</v>
      </c>
      <c r="B194" s="322" t="s">
        <v>2925</v>
      </c>
      <c r="C194" s="318">
        <v>200</v>
      </c>
      <c r="D194" s="323">
        <v>120</v>
      </c>
      <c r="E194" s="328">
        <f t="shared" si="11"/>
        <v>-0.4</v>
      </c>
      <c r="F194" s="321" t="str">
        <f t="shared" si="9"/>
        <v>是</v>
      </c>
      <c r="G194" s="301" t="str">
        <f t="shared" si="10"/>
        <v>项</v>
      </c>
    </row>
    <row r="195" s="297" customFormat="1" ht="36" hidden="1" customHeight="1" spans="1:7">
      <c r="A195" s="324" t="s">
        <v>2926</v>
      </c>
      <c r="B195" s="322" t="s">
        <v>2927</v>
      </c>
      <c r="C195" s="318">
        <v>200</v>
      </c>
      <c r="D195" s="323">
        <v>60</v>
      </c>
      <c r="E195" s="328">
        <f t="shared" si="11"/>
        <v>-0.7</v>
      </c>
      <c r="F195" s="321" t="str">
        <f t="shared" si="9"/>
        <v>是</v>
      </c>
      <c r="G195" s="301" t="str">
        <f t="shared" si="10"/>
        <v>项</v>
      </c>
    </row>
    <row r="196" s="297" customFormat="1" ht="36" hidden="1" customHeight="1" spans="1:7">
      <c r="A196" s="324" t="s">
        <v>2928</v>
      </c>
      <c r="B196" s="322" t="s">
        <v>2929</v>
      </c>
      <c r="C196" s="318">
        <v>25</v>
      </c>
      <c r="D196" s="323">
        <v>85</v>
      </c>
      <c r="E196" s="327">
        <f t="shared" si="11"/>
        <v>2.4</v>
      </c>
      <c r="F196" s="321" t="str">
        <f t="shared" ref="F196:F259" si="12">IF(LEN(A196)=3,"是",IF(B196&lt;&gt;"",IF(SUM(C196:D196)&lt;&gt;0,"是","否"),"是"))</f>
        <v>是</v>
      </c>
      <c r="G196" s="301" t="str">
        <f t="shared" ref="G196:G259" si="13">IF(LEN(A196)=3,"类",IF(LEN(A196)=5,"款","项"))</f>
        <v>项</v>
      </c>
    </row>
    <row r="197" s="297" customFormat="1" ht="36" hidden="1" customHeight="1" spans="1:7">
      <c r="A197" s="324" t="s">
        <v>2930</v>
      </c>
      <c r="B197" s="322" t="s">
        <v>2931</v>
      </c>
      <c r="C197" s="318">
        <v>0</v>
      </c>
      <c r="D197" s="323"/>
      <c r="E197" s="327" t="str">
        <f t="shared" si="11"/>
        <v/>
      </c>
      <c r="F197" s="321" t="str">
        <f t="shared" si="12"/>
        <v>否</v>
      </c>
      <c r="G197" s="301" t="str">
        <f t="shared" si="13"/>
        <v>项</v>
      </c>
    </row>
    <row r="198" s="297" customFormat="1" ht="36" hidden="1" customHeight="1" spans="1:7">
      <c r="A198" s="324" t="s">
        <v>2932</v>
      </c>
      <c r="B198" s="322" t="s">
        <v>2933</v>
      </c>
      <c r="C198" s="318">
        <v>20</v>
      </c>
      <c r="D198" s="323">
        <v>25</v>
      </c>
      <c r="E198" s="328">
        <f t="shared" si="11"/>
        <v>0.25</v>
      </c>
      <c r="F198" s="321" t="str">
        <f t="shared" si="12"/>
        <v>是</v>
      </c>
      <c r="G198" s="301" t="str">
        <f t="shared" si="13"/>
        <v>项</v>
      </c>
    </row>
    <row r="199" s="297" customFormat="1" ht="36" hidden="1" customHeight="1" spans="1:7">
      <c r="A199" s="324" t="s">
        <v>2934</v>
      </c>
      <c r="B199" s="322" t="s">
        <v>2935</v>
      </c>
      <c r="C199" s="318">
        <v>0</v>
      </c>
      <c r="D199" s="323"/>
      <c r="E199" s="327" t="str">
        <f t="shared" si="11"/>
        <v/>
      </c>
      <c r="F199" s="321" t="str">
        <f t="shared" si="12"/>
        <v>否</v>
      </c>
      <c r="G199" s="301" t="str">
        <f t="shared" si="13"/>
        <v>项</v>
      </c>
    </row>
    <row r="200" s="297" customFormat="1" ht="36" hidden="1" customHeight="1" spans="1:7">
      <c r="A200" s="324" t="s">
        <v>2936</v>
      </c>
      <c r="B200" s="322" t="s">
        <v>2937</v>
      </c>
      <c r="C200" s="318">
        <v>0</v>
      </c>
      <c r="D200" s="323"/>
      <c r="E200" s="327" t="str">
        <f t="shared" si="11"/>
        <v/>
      </c>
      <c r="F200" s="321" t="str">
        <f t="shared" si="12"/>
        <v>否</v>
      </c>
      <c r="G200" s="301" t="str">
        <f t="shared" si="13"/>
        <v>项</v>
      </c>
    </row>
    <row r="201" s="297" customFormat="1" ht="36" hidden="1" customHeight="1" spans="1:7">
      <c r="A201" s="324" t="s">
        <v>2938</v>
      </c>
      <c r="B201" s="322" t="s">
        <v>2939</v>
      </c>
      <c r="C201" s="318">
        <v>0</v>
      </c>
      <c r="D201" s="323"/>
      <c r="E201" s="327" t="str">
        <f t="shared" si="11"/>
        <v/>
      </c>
      <c r="F201" s="321" t="str">
        <f t="shared" si="12"/>
        <v>否</v>
      </c>
      <c r="G201" s="301" t="str">
        <f t="shared" si="13"/>
        <v>项</v>
      </c>
    </row>
    <row r="202" s="297" customFormat="1" ht="36" hidden="1" customHeight="1" spans="1:7">
      <c r="A202" s="324" t="s">
        <v>2940</v>
      </c>
      <c r="B202" s="322" t="s">
        <v>3073</v>
      </c>
      <c r="C202" s="318">
        <v>150</v>
      </c>
      <c r="D202" s="323">
        <v>165</v>
      </c>
      <c r="E202" s="327">
        <f t="shared" si="11"/>
        <v>0.1</v>
      </c>
      <c r="F202" s="321" t="str">
        <f t="shared" si="12"/>
        <v>是</v>
      </c>
      <c r="G202" s="301" t="str">
        <f t="shared" si="13"/>
        <v>项</v>
      </c>
    </row>
    <row r="203" s="297" customFormat="1" ht="36" hidden="1" customHeight="1" spans="1:7">
      <c r="A203" s="324" t="s">
        <v>2942</v>
      </c>
      <c r="B203" s="322" t="s">
        <v>2943</v>
      </c>
      <c r="C203" s="318">
        <v>300</v>
      </c>
      <c r="D203" s="323">
        <v>160</v>
      </c>
      <c r="E203" s="328">
        <f t="shared" si="11"/>
        <v>-0.467</v>
      </c>
      <c r="F203" s="321" t="str">
        <f t="shared" si="12"/>
        <v>是</v>
      </c>
      <c r="G203" s="301" t="str">
        <f t="shared" si="13"/>
        <v>项</v>
      </c>
    </row>
    <row r="204" s="297" customFormat="1" ht="36" customHeight="1" spans="1:7">
      <c r="A204" s="316" t="s">
        <v>151</v>
      </c>
      <c r="B204" s="317" t="s">
        <v>2944</v>
      </c>
      <c r="C204" s="325">
        <v>8500</v>
      </c>
      <c r="D204" s="325">
        <v>2500</v>
      </c>
      <c r="E204" s="330">
        <f t="shared" si="11"/>
        <v>-0.706</v>
      </c>
      <c r="F204" s="321" t="str">
        <f t="shared" si="12"/>
        <v>是</v>
      </c>
      <c r="G204" s="301" t="str">
        <f t="shared" si="13"/>
        <v>类</v>
      </c>
    </row>
    <row r="205" s="297" customFormat="1" ht="36" hidden="1" customHeight="1" spans="1:7">
      <c r="A205" s="324" t="s">
        <v>2945</v>
      </c>
      <c r="B205" s="322" t="s">
        <v>2946</v>
      </c>
      <c r="C205" s="323"/>
      <c r="D205" s="323"/>
      <c r="E205" s="327" t="str">
        <f t="shared" si="11"/>
        <v/>
      </c>
      <c r="F205" s="321" t="str">
        <f t="shared" si="12"/>
        <v>否</v>
      </c>
      <c r="G205" s="301" t="str">
        <f t="shared" si="13"/>
        <v>项</v>
      </c>
    </row>
    <row r="206" s="297" customFormat="1" ht="36" hidden="1" customHeight="1" spans="1:7">
      <c r="A206" s="324" t="s">
        <v>2947</v>
      </c>
      <c r="B206" s="322" t="s">
        <v>2948</v>
      </c>
      <c r="C206" s="323"/>
      <c r="D206" s="323"/>
      <c r="E206" s="327" t="str">
        <f t="shared" si="11"/>
        <v/>
      </c>
      <c r="F206" s="321" t="str">
        <f t="shared" si="12"/>
        <v>否</v>
      </c>
      <c r="G206" s="301" t="str">
        <f t="shared" si="13"/>
        <v>项</v>
      </c>
    </row>
    <row r="207" s="297" customFormat="1" ht="36" hidden="1" customHeight="1" spans="1:7">
      <c r="A207" s="324" t="s">
        <v>2949</v>
      </c>
      <c r="B207" s="322" t="s">
        <v>2950</v>
      </c>
      <c r="C207" s="323"/>
      <c r="D207" s="323"/>
      <c r="E207" s="327" t="str">
        <f t="shared" si="11"/>
        <v/>
      </c>
      <c r="F207" s="321" t="str">
        <f t="shared" si="12"/>
        <v>否</v>
      </c>
      <c r="G207" s="301" t="str">
        <f t="shared" si="13"/>
        <v>项</v>
      </c>
    </row>
    <row r="208" s="297" customFormat="1" ht="36" hidden="1" customHeight="1" spans="1:7">
      <c r="A208" s="324" t="s">
        <v>2951</v>
      </c>
      <c r="B208" s="322" t="s">
        <v>2952</v>
      </c>
      <c r="C208" s="323">
        <v>8500</v>
      </c>
      <c r="D208" s="323">
        <v>2500</v>
      </c>
      <c r="E208" s="327">
        <f t="shared" si="11"/>
        <v>-0.706</v>
      </c>
      <c r="F208" s="321" t="str">
        <f t="shared" si="12"/>
        <v>是</v>
      </c>
      <c r="G208" s="301" t="str">
        <f t="shared" si="13"/>
        <v>项</v>
      </c>
    </row>
    <row r="209" s="297" customFormat="1" ht="36" hidden="1" customHeight="1" spans="1:7">
      <c r="A209" s="324" t="s">
        <v>2953</v>
      </c>
      <c r="B209" s="322" t="s">
        <v>2954</v>
      </c>
      <c r="C209" s="323">
        <v>0</v>
      </c>
      <c r="D209" s="323">
        <v>0</v>
      </c>
      <c r="E209" s="327" t="str">
        <f t="shared" si="11"/>
        <v/>
      </c>
      <c r="F209" s="321" t="str">
        <f t="shared" si="12"/>
        <v>否</v>
      </c>
      <c r="G209" s="301" t="str">
        <f t="shared" si="13"/>
        <v>项</v>
      </c>
    </row>
    <row r="210" s="297" customFormat="1" ht="36" hidden="1" customHeight="1" spans="1:7">
      <c r="A210" s="324" t="s">
        <v>2955</v>
      </c>
      <c r="B210" s="322" t="s">
        <v>2956</v>
      </c>
      <c r="C210" s="323"/>
      <c r="D210" s="323"/>
      <c r="E210" s="327" t="str">
        <f t="shared" si="11"/>
        <v/>
      </c>
      <c r="F210" s="321" t="str">
        <f t="shared" si="12"/>
        <v>否</v>
      </c>
      <c r="G210" s="301" t="str">
        <f t="shared" si="13"/>
        <v>项</v>
      </c>
    </row>
    <row r="211" s="297" customFormat="1" ht="36" hidden="1" customHeight="1" spans="1:7">
      <c r="A211" s="324" t="s">
        <v>2957</v>
      </c>
      <c r="B211" s="322" t="s">
        <v>2958</v>
      </c>
      <c r="C211" s="323"/>
      <c r="D211" s="323"/>
      <c r="E211" s="327" t="str">
        <f t="shared" si="11"/>
        <v/>
      </c>
      <c r="F211" s="321" t="str">
        <f t="shared" si="12"/>
        <v>否</v>
      </c>
      <c r="G211" s="301" t="str">
        <f t="shared" si="13"/>
        <v>项</v>
      </c>
    </row>
    <row r="212" s="297" customFormat="1" ht="36" hidden="1" customHeight="1" spans="1:7">
      <c r="A212" s="324" t="s">
        <v>2959</v>
      </c>
      <c r="B212" s="322" t="s">
        <v>2960</v>
      </c>
      <c r="C212" s="323">
        <v>0</v>
      </c>
      <c r="D212" s="323">
        <v>0</v>
      </c>
      <c r="E212" s="327" t="str">
        <f t="shared" si="11"/>
        <v/>
      </c>
      <c r="F212" s="321" t="str">
        <f t="shared" si="12"/>
        <v>否</v>
      </c>
      <c r="G212" s="301" t="str">
        <f t="shared" si="13"/>
        <v>项</v>
      </c>
    </row>
    <row r="213" s="297" customFormat="1" ht="36" hidden="1" customHeight="1" spans="1:7">
      <c r="A213" s="324" t="s">
        <v>2961</v>
      </c>
      <c r="B213" s="322" t="s">
        <v>2962</v>
      </c>
      <c r="C213" s="323">
        <v>0</v>
      </c>
      <c r="D213" s="323">
        <v>0</v>
      </c>
      <c r="E213" s="327" t="str">
        <f t="shared" si="11"/>
        <v/>
      </c>
      <c r="F213" s="321" t="str">
        <f t="shared" si="12"/>
        <v>否</v>
      </c>
      <c r="G213" s="301" t="str">
        <f t="shared" si="13"/>
        <v>项</v>
      </c>
    </row>
    <row r="214" s="297" customFormat="1" ht="36" hidden="1" customHeight="1" spans="1:7">
      <c r="A214" s="324" t="s">
        <v>2963</v>
      </c>
      <c r="B214" s="322" t="s">
        <v>2964</v>
      </c>
      <c r="C214" s="323">
        <v>0</v>
      </c>
      <c r="D214" s="323">
        <v>0</v>
      </c>
      <c r="E214" s="327" t="str">
        <f t="shared" si="11"/>
        <v/>
      </c>
      <c r="F214" s="321" t="str">
        <f t="shared" si="12"/>
        <v>否</v>
      </c>
      <c r="G214" s="301" t="str">
        <f t="shared" si="13"/>
        <v>项</v>
      </c>
    </row>
    <row r="215" s="297" customFormat="1" ht="36" hidden="1" customHeight="1" spans="1:7">
      <c r="A215" s="324" t="s">
        <v>2965</v>
      </c>
      <c r="B215" s="322" t="s">
        <v>2966</v>
      </c>
      <c r="C215" s="323">
        <v>0</v>
      </c>
      <c r="D215" s="323">
        <v>0</v>
      </c>
      <c r="E215" s="327" t="str">
        <f t="shared" si="11"/>
        <v/>
      </c>
      <c r="F215" s="321" t="str">
        <f t="shared" si="12"/>
        <v>否</v>
      </c>
      <c r="G215" s="301" t="str">
        <f t="shared" si="13"/>
        <v>项</v>
      </c>
    </row>
    <row r="216" s="297" customFormat="1" ht="36" hidden="1" customHeight="1" spans="1:7">
      <c r="A216" s="324" t="s">
        <v>2967</v>
      </c>
      <c r="B216" s="322" t="s">
        <v>2968</v>
      </c>
      <c r="C216" s="323"/>
      <c r="D216" s="323"/>
      <c r="E216" s="327" t="str">
        <f t="shared" si="11"/>
        <v/>
      </c>
      <c r="F216" s="321" t="str">
        <f t="shared" si="12"/>
        <v>否</v>
      </c>
      <c r="G216" s="301" t="str">
        <f t="shared" si="13"/>
        <v>项</v>
      </c>
    </row>
    <row r="217" s="297" customFormat="1" ht="36" hidden="1" customHeight="1" spans="1:7">
      <c r="A217" s="324" t="s">
        <v>2969</v>
      </c>
      <c r="B217" s="322" t="s">
        <v>2970</v>
      </c>
      <c r="C217" s="323"/>
      <c r="D217" s="323"/>
      <c r="E217" s="327" t="str">
        <f t="shared" si="11"/>
        <v/>
      </c>
      <c r="F217" s="321" t="str">
        <f t="shared" si="12"/>
        <v>否</v>
      </c>
      <c r="G217" s="301" t="str">
        <f t="shared" si="13"/>
        <v>项</v>
      </c>
    </row>
    <row r="218" s="297" customFormat="1" ht="36" hidden="1" customHeight="1" spans="1:7">
      <c r="A218" s="324" t="s">
        <v>2971</v>
      </c>
      <c r="B218" s="322" t="s">
        <v>2972</v>
      </c>
      <c r="C218" s="323"/>
      <c r="D218" s="323"/>
      <c r="E218" s="327" t="str">
        <f t="shared" si="11"/>
        <v/>
      </c>
      <c r="F218" s="321" t="str">
        <f t="shared" si="12"/>
        <v>否</v>
      </c>
      <c r="G218" s="301" t="str">
        <f t="shared" si="13"/>
        <v>项</v>
      </c>
    </row>
    <row r="219" s="297" customFormat="1" ht="36" hidden="1" customHeight="1" spans="1:7">
      <c r="A219" s="324" t="s">
        <v>2973</v>
      </c>
      <c r="B219" s="322" t="s">
        <v>2974</v>
      </c>
      <c r="C219" s="323"/>
      <c r="D219" s="323"/>
      <c r="E219" s="328" t="str">
        <f t="shared" si="11"/>
        <v/>
      </c>
      <c r="F219" s="321" t="str">
        <f t="shared" si="12"/>
        <v>否</v>
      </c>
      <c r="G219" s="301" t="str">
        <f t="shared" si="13"/>
        <v>项</v>
      </c>
    </row>
    <row r="220" s="297" customFormat="1" ht="36" hidden="1" customHeight="1" spans="1:7">
      <c r="A220" s="324" t="s">
        <v>2975</v>
      </c>
      <c r="B220" s="322" t="s">
        <v>2976</v>
      </c>
      <c r="C220" s="323"/>
      <c r="D220" s="323"/>
      <c r="E220" s="328" t="str">
        <f t="shared" si="11"/>
        <v/>
      </c>
      <c r="F220" s="321" t="str">
        <f t="shared" si="12"/>
        <v>否</v>
      </c>
      <c r="G220" s="301" t="str">
        <f t="shared" si="13"/>
        <v>项</v>
      </c>
    </row>
    <row r="221" s="297" customFormat="1" ht="36" customHeight="1" spans="1:7">
      <c r="A221" s="316" t="s">
        <v>153</v>
      </c>
      <c r="B221" s="317" t="s">
        <v>2977</v>
      </c>
      <c r="C221" s="325">
        <v>5</v>
      </c>
      <c r="D221" s="325">
        <v>0</v>
      </c>
      <c r="E221" s="330">
        <f t="shared" si="11"/>
        <v>-1</v>
      </c>
      <c r="F221" s="321" t="str">
        <f t="shared" si="12"/>
        <v>是</v>
      </c>
      <c r="G221" s="301" t="str">
        <f t="shared" si="13"/>
        <v>类</v>
      </c>
    </row>
    <row r="222" s="297" customFormat="1" ht="36" hidden="1" customHeight="1" spans="1:7">
      <c r="A222" s="331">
        <v>23304</v>
      </c>
      <c r="B222" s="317" t="s">
        <v>2978</v>
      </c>
      <c r="C222" s="323"/>
      <c r="D222" s="323">
        <v>0</v>
      </c>
      <c r="E222" s="330" t="str">
        <f t="shared" si="11"/>
        <v/>
      </c>
      <c r="F222" s="321" t="str">
        <f t="shared" si="12"/>
        <v>否</v>
      </c>
      <c r="G222" s="301" t="str">
        <f t="shared" si="13"/>
        <v>款</v>
      </c>
    </row>
    <row r="223" s="297" customFormat="1" ht="36" hidden="1" customHeight="1" spans="1:7">
      <c r="A223" s="324" t="s">
        <v>2979</v>
      </c>
      <c r="B223" s="322" t="s">
        <v>2980</v>
      </c>
      <c r="C223" s="323"/>
      <c r="D223" s="323"/>
      <c r="E223" s="327" t="str">
        <f t="shared" si="11"/>
        <v/>
      </c>
      <c r="F223" s="321" t="str">
        <f t="shared" si="12"/>
        <v>否</v>
      </c>
      <c r="G223" s="301" t="str">
        <f t="shared" si="13"/>
        <v>项</v>
      </c>
    </row>
    <row r="224" s="297" customFormat="1" ht="36" hidden="1" customHeight="1" spans="1:7">
      <c r="A224" s="324" t="s">
        <v>2981</v>
      </c>
      <c r="B224" s="322" t="s">
        <v>2982</v>
      </c>
      <c r="C224" s="323"/>
      <c r="D224" s="323"/>
      <c r="E224" s="327" t="str">
        <f t="shared" si="11"/>
        <v/>
      </c>
      <c r="F224" s="321" t="str">
        <f t="shared" si="12"/>
        <v>否</v>
      </c>
      <c r="G224" s="301" t="str">
        <f t="shared" si="13"/>
        <v>项</v>
      </c>
    </row>
    <row r="225" s="297" customFormat="1" ht="36" hidden="1" customHeight="1" spans="1:7">
      <c r="A225" s="324" t="s">
        <v>2983</v>
      </c>
      <c r="B225" s="322" t="s">
        <v>2984</v>
      </c>
      <c r="C225" s="323"/>
      <c r="D225" s="323"/>
      <c r="E225" s="327" t="str">
        <f t="shared" si="11"/>
        <v/>
      </c>
      <c r="F225" s="321" t="str">
        <f t="shared" si="12"/>
        <v>否</v>
      </c>
      <c r="G225" s="301" t="str">
        <f t="shared" si="13"/>
        <v>项</v>
      </c>
    </row>
    <row r="226" s="297" customFormat="1" ht="36" hidden="1" customHeight="1" spans="1:7">
      <c r="A226" s="324" t="s">
        <v>2985</v>
      </c>
      <c r="B226" s="322" t="s">
        <v>2986</v>
      </c>
      <c r="C226" s="323">
        <v>5</v>
      </c>
      <c r="D226" s="323">
        <v>0</v>
      </c>
      <c r="E226" s="327">
        <f t="shared" ref="E226:E271" si="14">IF(C226&gt;0,D226/C226-1,IF(C226&lt;0,-(D226/C226-1),""))</f>
        <v>-1</v>
      </c>
      <c r="F226" s="321" t="str">
        <f t="shared" si="12"/>
        <v>是</v>
      </c>
      <c r="G226" s="301" t="str">
        <f t="shared" si="13"/>
        <v>项</v>
      </c>
    </row>
    <row r="227" s="297" customFormat="1" ht="36" hidden="1" customHeight="1" spans="1:7">
      <c r="A227" s="324" t="s">
        <v>2987</v>
      </c>
      <c r="B227" s="322" t="s">
        <v>2988</v>
      </c>
      <c r="C227" s="323">
        <v>0</v>
      </c>
      <c r="D227" s="323">
        <v>0</v>
      </c>
      <c r="E227" s="327" t="str">
        <f t="shared" si="14"/>
        <v/>
      </c>
      <c r="F227" s="321" t="str">
        <f t="shared" si="12"/>
        <v>否</v>
      </c>
      <c r="G227" s="301" t="str">
        <f t="shared" si="13"/>
        <v>项</v>
      </c>
    </row>
    <row r="228" s="297" customFormat="1" ht="36" hidden="1" customHeight="1" spans="1:7">
      <c r="A228" s="324" t="s">
        <v>2989</v>
      </c>
      <c r="B228" s="322" t="s">
        <v>2990</v>
      </c>
      <c r="C228" s="323">
        <v>0</v>
      </c>
      <c r="D228" s="323">
        <v>0</v>
      </c>
      <c r="E228" s="327" t="str">
        <f t="shared" si="14"/>
        <v/>
      </c>
      <c r="F228" s="321" t="str">
        <f t="shared" si="12"/>
        <v>否</v>
      </c>
      <c r="G228" s="301" t="str">
        <f t="shared" si="13"/>
        <v>项</v>
      </c>
    </row>
    <row r="229" s="297" customFormat="1" ht="36" hidden="1" customHeight="1" spans="1:7">
      <c r="A229" s="324" t="s">
        <v>2991</v>
      </c>
      <c r="B229" s="322" t="s">
        <v>2992</v>
      </c>
      <c r="C229" s="323"/>
      <c r="D229" s="323"/>
      <c r="E229" s="327" t="str">
        <f t="shared" si="14"/>
        <v/>
      </c>
      <c r="F229" s="321" t="str">
        <f t="shared" si="12"/>
        <v>否</v>
      </c>
      <c r="G229" s="301" t="str">
        <f t="shared" si="13"/>
        <v>项</v>
      </c>
    </row>
    <row r="230" s="297" customFormat="1" ht="36" hidden="1" customHeight="1" spans="1:7">
      <c r="A230" s="324" t="s">
        <v>2993</v>
      </c>
      <c r="B230" s="322" t="s">
        <v>2994</v>
      </c>
      <c r="C230" s="323">
        <v>0</v>
      </c>
      <c r="D230" s="323">
        <v>0</v>
      </c>
      <c r="E230" s="327" t="str">
        <f t="shared" si="14"/>
        <v/>
      </c>
      <c r="F230" s="321" t="str">
        <f t="shared" si="12"/>
        <v>否</v>
      </c>
      <c r="G230" s="301" t="str">
        <f t="shared" si="13"/>
        <v>项</v>
      </c>
    </row>
    <row r="231" s="297" customFormat="1" ht="36" hidden="1" customHeight="1" spans="1:7">
      <c r="A231" s="324" t="s">
        <v>2995</v>
      </c>
      <c r="B231" s="322" t="s">
        <v>2996</v>
      </c>
      <c r="C231" s="323">
        <v>0</v>
      </c>
      <c r="D231" s="323">
        <v>0</v>
      </c>
      <c r="E231" s="327" t="str">
        <f t="shared" si="14"/>
        <v/>
      </c>
      <c r="F231" s="321" t="str">
        <f t="shared" si="12"/>
        <v>否</v>
      </c>
      <c r="G231" s="301" t="str">
        <f t="shared" si="13"/>
        <v>项</v>
      </c>
    </row>
    <row r="232" s="297" customFormat="1" ht="36" hidden="1" customHeight="1" spans="1:7">
      <c r="A232" s="324" t="s">
        <v>2997</v>
      </c>
      <c r="B232" s="322" t="s">
        <v>2998</v>
      </c>
      <c r="C232" s="323">
        <v>0</v>
      </c>
      <c r="D232" s="323">
        <v>0</v>
      </c>
      <c r="E232" s="327" t="str">
        <f t="shared" si="14"/>
        <v/>
      </c>
      <c r="F232" s="321" t="str">
        <f t="shared" si="12"/>
        <v>否</v>
      </c>
      <c r="G232" s="301" t="str">
        <f t="shared" si="13"/>
        <v>项</v>
      </c>
    </row>
    <row r="233" s="297" customFormat="1" ht="36" hidden="1" customHeight="1" spans="1:7">
      <c r="A233" s="324" t="s">
        <v>2999</v>
      </c>
      <c r="B233" s="322" t="s">
        <v>3000</v>
      </c>
      <c r="C233" s="323">
        <v>0</v>
      </c>
      <c r="D233" s="323">
        <v>0</v>
      </c>
      <c r="E233" s="327" t="str">
        <f t="shared" si="14"/>
        <v/>
      </c>
      <c r="F233" s="321" t="str">
        <f t="shared" si="12"/>
        <v>否</v>
      </c>
      <c r="G233" s="301" t="str">
        <f t="shared" si="13"/>
        <v>项</v>
      </c>
    </row>
    <row r="234" s="297" customFormat="1" ht="36" hidden="1" customHeight="1" spans="1:7">
      <c r="A234" s="324" t="s">
        <v>3001</v>
      </c>
      <c r="B234" s="322" t="s">
        <v>3002</v>
      </c>
      <c r="C234" s="323"/>
      <c r="D234" s="323"/>
      <c r="E234" s="327" t="str">
        <f t="shared" si="14"/>
        <v/>
      </c>
      <c r="F234" s="321" t="str">
        <f t="shared" si="12"/>
        <v>否</v>
      </c>
      <c r="G234" s="301" t="str">
        <f t="shared" si="13"/>
        <v>项</v>
      </c>
    </row>
    <row r="235" s="297" customFormat="1" ht="36" hidden="1" customHeight="1" spans="1:7">
      <c r="A235" s="324" t="s">
        <v>3003</v>
      </c>
      <c r="B235" s="322" t="s">
        <v>3004</v>
      </c>
      <c r="C235" s="323"/>
      <c r="D235" s="323"/>
      <c r="E235" s="327" t="str">
        <f t="shared" si="14"/>
        <v/>
      </c>
      <c r="F235" s="321" t="str">
        <f t="shared" si="12"/>
        <v>否</v>
      </c>
      <c r="G235" s="301" t="str">
        <f t="shared" si="13"/>
        <v>项</v>
      </c>
    </row>
    <row r="236" s="297" customFormat="1" ht="36" hidden="1" customHeight="1" spans="1:7">
      <c r="A236" s="324" t="s">
        <v>3005</v>
      </c>
      <c r="B236" s="322" t="s">
        <v>3006</v>
      </c>
      <c r="C236" s="323"/>
      <c r="D236" s="323"/>
      <c r="E236" s="327" t="str">
        <f t="shared" si="14"/>
        <v/>
      </c>
      <c r="F236" s="321" t="str">
        <f t="shared" si="12"/>
        <v>否</v>
      </c>
      <c r="G236" s="301" t="str">
        <f t="shared" si="13"/>
        <v>项</v>
      </c>
    </row>
    <row r="237" s="297" customFormat="1" ht="36" hidden="1" customHeight="1" spans="1:7">
      <c r="A237" s="324" t="s">
        <v>3007</v>
      </c>
      <c r="B237" s="322" t="s">
        <v>3008</v>
      </c>
      <c r="C237" s="323">
        <v>21</v>
      </c>
      <c r="D237" s="323">
        <v>0</v>
      </c>
      <c r="E237" s="328">
        <f t="shared" si="14"/>
        <v>-1</v>
      </c>
      <c r="F237" s="321" t="str">
        <f t="shared" si="12"/>
        <v>是</v>
      </c>
      <c r="G237" s="301" t="str">
        <f t="shared" si="13"/>
        <v>项</v>
      </c>
    </row>
    <row r="238" s="297" customFormat="1" ht="36" hidden="1" customHeight="1" spans="1:7">
      <c r="A238" s="324" t="s">
        <v>3009</v>
      </c>
      <c r="B238" s="322" t="s">
        <v>3010</v>
      </c>
      <c r="C238" s="323"/>
      <c r="D238" s="323"/>
      <c r="E238" s="328" t="str">
        <f t="shared" si="14"/>
        <v/>
      </c>
      <c r="F238" s="321" t="str">
        <f t="shared" si="12"/>
        <v>否</v>
      </c>
      <c r="G238" s="301" t="str">
        <f t="shared" si="13"/>
        <v>项</v>
      </c>
    </row>
    <row r="239" s="297" customFormat="1" ht="36" customHeight="1" spans="1:7">
      <c r="A239" s="331" t="s">
        <v>3011</v>
      </c>
      <c r="B239" s="317" t="s">
        <v>3012</v>
      </c>
      <c r="C239" s="325"/>
      <c r="D239" s="325">
        <v>0</v>
      </c>
      <c r="E239" s="330" t="str">
        <f t="shared" si="14"/>
        <v/>
      </c>
      <c r="F239" s="321" t="str">
        <f t="shared" si="12"/>
        <v>是</v>
      </c>
      <c r="G239" s="301" t="str">
        <f t="shared" si="13"/>
        <v>类</v>
      </c>
    </row>
    <row r="240" s="297" customFormat="1" ht="36" hidden="1" customHeight="1" spans="1:7">
      <c r="A240" s="331" t="s">
        <v>3013</v>
      </c>
      <c r="B240" s="317" t="s">
        <v>3014</v>
      </c>
      <c r="C240" s="323"/>
      <c r="D240" s="323">
        <v>0</v>
      </c>
      <c r="E240" s="329" t="str">
        <f t="shared" si="14"/>
        <v/>
      </c>
      <c r="F240" s="321" t="str">
        <f t="shared" si="12"/>
        <v>否</v>
      </c>
      <c r="G240" s="301" t="str">
        <f t="shared" si="13"/>
        <v>款</v>
      </c>
    </row>
    <row r="241" s="297" customFormat="1" ht="36" hidden="1" customHeight="1" spans="1:7">
      <c r="A241" s="332" t="s">
        <v>3015</v>
      </c>
      <c r="B241" s="322" t="s">
        <v>3016</v>
      </c>
      <c r="C241" s="323"/>
      <c r="D241" s="323"/>
      <c r="E241" s="327" t="str">
        <f t="shared" si="14"/>
        <v/>
      </c>
      <c r="F241" s="321" t="str">
        <f t="shared" si="12"/>
        <v>否</v>
      </c>
      <c r="G241" s="301" t="str">
        <f t="shared" si="13"/>
        <v>项</v>
      </c>
    </row>
    <row r="242" s="297" customFormat="1" ht="36" hidden="1" customHeight="1" spans="1:7">
      <c r="A242" s="332" t="s">
        <v>3017</v>
      </c>
      <c r="B242" s="322" t="s">
        <v>3018</v>
      </c>
      <c r="C242" s="323">
        <v>0</v>
      </c>
      <c r="D242" s="323"/>
      <c r="E242" s="327" t="str">
        <f t="shared" si="14"/>
        <v/>
      </c>
      <c r="F242" s="321" t="str">
        <f t="shared" si="12"/>
        <v>否</v>
      </c>
      <c r="G242" s="301" t="str">
        <f t="shared" si="13"/>
        <v>项</v>
      </c>
    </row>
    <row r="243" s="297" customFormat="1" ht="36" hidden="1" customHeight="1" spans="1:7">
      <c r="A243" s="332" t="s">
        <v>3019</v>
      </c>
      <c r="B243" s="322" t="s">
        <v>3020</v>
      </c>
      <c r="C243" s="323"/>
      <c r="D243" s="323"/>
      <c r="E243" s="327" t="str">
        <f t="shared" si="14"/>
        <v/>
      </c>
      <c r="F243" s="321" t="str">
        <f t="shared" si="12"/>
        <v>否</v>
      </c>
      <c r="G243" s="301" t="str">
        <f t="shared" si="13"/>
        <v>项</v>
      </c>
    </row>
    <row r="244" s="297" customFormat="1" ht="36" hidden="1" customHeight="1" spans="1:7">
      <c r="A244" s="332" t="s">
        <v>3021</v>
      </c>
      <c r="B244" s="322" t="s">
        <v>3022</v>
      </c>
      <c r="C244" s="323">
        <v>0</v>
      </c>
      <c r="D244" s="323"/>
      <c r="E244" s="327" t="str">
        <f t="shared" si="14"/>
        <v/>
      </c>
      <c r="F244" s="321" t="str">
        <f t="shared" si="12"/>
        <v>否</v>
      </c>
      <c r="G244" s="301" t="str">
        <f t="shared" si="13"/>
        <v>项</v>
      </c>
    </row>
    <row r="245" s="297" customFormat="1" ht="36" hidden="1" customHeight="1" spans="1:7">
      <c r="A245" s="332" t="s">
        <v>3023</v>
      </c>
      <c r="B245" s="322" t="s">
        <v>3024</v>
      </c>
      <c r="C245" s="323"/>
      <c r="D245" s="323"/>
      <c r="E245" s="327" t="str">
        <f t="shared" si="14"/>
        <v/>
      </c>
      <c r="F245" s="321" t="str">
        <f t="shared" si="12"/>
        <v>否</v>
      </c>
      <c r="G245" s="301" t="str">
        <f t="shared" si="13"/>
        <v>项</v>
      </c>
    </row>
    <row r="246" s="297" customFormat="1" ht="36" hidden="1" customHeight="1" spans="1:7">
      <c r="A246" s="332" t="s">
        <v>3025</v>
      </c>
      <c r="B246" s="322" t="s">
        <v>3026</v>
      </c>
      <c r="C246" s="323"/>
      <c r="D246" s="323"/>
      <c r="E246" s="327" t="str">
        <f t="shared" si="14"/>
        <v/>
      </c>
      <c r="F246" s="321" t="str">
        <f t="shared" si="12"/>
        <v>否</v>
      </c>
      <c r="G246" s="301" t="str">
        <f t="shared" si="13"/>
        <v>项</v>
      </c>
    </row>
    <row r="247" s="297" customFormat="1" ht="36" hidden="1" customHeight="1" spans="1:7">
      <c r="A247" s="332" t="s">
        <v>3027</v>
      </c>
      <c r="B247" s="322" t="s">
        <v>3028</v>
      </c>
      <c r="C247" s="323"/>
      <c r="D247" s="323"/>
      <c r="E247" s="327" t="str">
        <f t="shared" si="14"/>
        <v/>
      </c>
      <c r="F247" s="321" t="str">
        <f t="shared" si="12"/>
        <v>否</v>
      </c>
      <c r="G247" s="301" t="str">
        <f t="shared" si="13"/>
        <v>项</v>
      </c>
    </row>
    <row r="248" s="297" customFormat="1" ht="36" hidden="1" customHeight="1" spans="1:7">
      <c r="A248" s="332" t="s">
        <v>3029</v>
      </c>
      <c r="B248" s="322" t="s">
        <v>3030</v>
      </c>
      <c r="C248" s="323"/>
      <c r="D248" s="323"/>
      <c r="E248" s="327" t="str">
        <f t="shared" si="14"/>
        <v/>
      </c>
      <c r="F248" s="321" t="str">
        <f t="shared" si="12"/>
        <v>否</v>
      </c>
      <c r="G248" s="301" t="str">
        <f t="shared" si="13"/>
        <v>项</v>
      </c>
    </row>
    <row r="249" s="297" customFormat="1" ht="36" hidden="1" customHeight="1" spans="1:7">
      <c r="A249" s="332" t="s">
        <v>3031</v>
      </c>
      <c r="B249" s="322" t="s">
        <v>3032</v>
      </c>
      <c r="C249" s="323"/>
      <c r="D249" s="323"/>
      <c r="E249" s="327" t="str">
        <f t="shared" si="14"/>
        <v/>
      </c>
      <c r="F249" s="321" t="str">
        <f t="shared" si="12"/>
        <v>否</v>
      </c>
      <c r="G249" s="301" t="str">
        <f t="shared" si="13"/>
        <v>项</v>
      </c>
    </row>
    <row r="250" s="297" customFormat="1" ht="36" hidden="1" customHeight="1" spans="1:7">
      <c r="A250" s="332" t="s">
        <v>3033</v>
      </c>
      <c r="B250" s="322" t="s">
        <v>3034</v>
      </c>
      <c r="C250" s="323"/>
      <c r="D250" s="323"/>
      <c r="E250" s="327" t="str">
        <f t="shared" si="14"/>
        <v/>
      </c>
      <c r="F250" s="321" t="str">
        <f t="shared" si="12"/>
        <v>否</v>
      </c>
      <c r="G250" s="301" t="str">
        <f t="shared" si="13"/>
        <v>项</v>
      </c>
    </row>
    <row r="251" s="297" customFormat="1" ht="36" hidden="1" customHeight="1" spans="1:7">
      <c r="A251" s="332" t="s">
        <v>3035</v>
      </c>
      <c r="B251" s="322" t="s">
        <v>3036</v>
      </c>
      <c r="C251" s="323"/>
      <c r="D251" s="323"/>
      <c r="E251" s="327" t="str">
        <f t="shared" si="14"/>
        <v/>
      </c>
      <c r="F251" s="321" t="str">
        <f t="shared" si="12"/>
        <v>否</v>
      </c>
      <c r="G251" s="301" t="str">
        <f t="shared" si="13"/>
        <v>项</v>
      </c>
    </row>
    <row r="252" s="297" customFormat="1" ht="36" hidden="1" customHeight="1" spans="1:7">
      <c r="A252" s="332" t="s">
        <v>3037</v>
      </c>
      <c r="B252" s="322" t="s">
        <v>3038</v>
      </c>
      <c r="C252" s="323"/>
      <c r="D252" s="323">
        <v>0</v>
      </c>
      <c r="E252" s="327" t="str">
        <f t="shared" si="14"/>
        <v/>
      </c>
      <c r="F252" s="321" t="str">
        <f t="shared" si="12"/>
        <v>否</v>
      </c>
      <c r="G252" s="301" t="str">
        <f t="shared" si="13"/>
        <v>项</v>
      </c>
    </row>
    <row r="253" s="297" customFormat="1" ht="36" hidden="1" customHeight="1" spans="1:7">
      <c r="A253" s="331" t="s">
        <v>3039</v>
      </c>
      <c r="B253" s="317" t="s">
        <v>3040</v>
      </c>
      <c r="C253" s="323"/>
      <c r="D253" s="323">
        <v>0</v>
      </c>
      <c r="E253" s="329" t="str">
        <f t="shared" si="14"/>
        <v/>
      </c>
      <c r="F253" s="321" t="str">
        <f t="shared" si="12"/>
        <v>否</v>
      </c>
      <c r="G253" s="301" t="str">
        <f t="shared" si="13"/>
        <v>款</v>
      </c>
    </row>
    <row r="254" s="297" customFormat="1" ht="36" hidden="1" customHeight="1" spans="1:7">
      <c r="A254" s="332" t="s">
        <v>3041</v>
      </c>
      <c r="B254" s="322" t="s">
        <v>3042</v>
      </c>
      <c r="C254" s="323">
        <v>0</v>
      </c>
      <c r="D254" s="323"/>
      <c r="E254" s="327" t="str">
        <f t="shared" si="14"/>
        <v/>
      </c>
      <c r="F254" s="321" t="str">
        <f t="shared" si="12"/>
        <v>否</v>
      </c>
      <c r="G254" s="301" t="str">
        <f t="shared" si="13"/>
        <v>项</v>
      </c>
    </row>
    <row r="255" s="297" customFormat="1" ht="36" hidden="1" customHeight="1" spans="1:7">
      <c r="A255" s="332" t="s">
        <v>3043</v>
      </c>
      <c r="B255" s="322" t="s">
        <v>3044</v>
      </c>
      <c r="C255" s="323">
        <v>0</v>
      </c>
      <c r="D255" s="323"/>
      <c r="E255" s="327" t="str">
        <f t="shared" si="14"/>
        <v/>
      </c>
      <c r="F255" s="321" t="str">
        <f t="shared" si="12"/>
        <v>否</v>
      </c>
      <c r="G255" s="301" t="str">
        <f t="shared" si="13"/>
        <v>项</v>
      </c>
    </row>
    <row r="256" s="297" customFormat="1" ht="36" hidden="1" customHeight="1" spans="1:7">
      <c r="A256" s="332" t="s">
        <v>3045</v>
      </c>
      <c r="B256" s="322" t="s">
        <v>3046</v>
      </c>
      <c r="C256" s="323">
        <v>0</v>
      </c>
      <c r="D256" s="323"/>
      <c r="E256" s="327" t="str">
        <f t="shared" si="14"/>
        <v/>
      </c>
      <c r="F256" s="321" t="str">
        <f t="shared" si="12"/>
        <v>否</v>
      </c>
      <c r="G256" s="301" t="str">
        <f t="shared" si="13"/>
        <v>项</v>
      </c>
    </row>
    <row r="257" s="297" customFormat="1" ht="36" hidden="1" customHeight="1" spans="1:7">
      <c r="A257" s="332" t="s">
        <v>3047</v>
      </c>
      <c r="B257" s="322" t="s">
        <v>3048</v>
      </c>
      <c r="C257" s="323">
        <v>0</v>
      </c>
      <c r="D257" s="323"/>
      <c r="E257" s="327" t="str">
        <f t="shared" si="14"/>
        <v/>
      </c>
      <c r="F257" s="321" t="str">
        <f t="shared" si="12"/>
        <v>否</v>
      </c>
      <c r="G257" s="301" t="str">
        <f t="shared" si="13"/>
        <v>项</v>
      </c>
    </row>
    <row r="258" s="297" customFormat="1" ht="36" hidden="1" customHeight="1" spans="1:7">
      <c r="A258" s="332" t="s">
        <v>3049</v>
      </c>
      <c r="B258" s="322" t="s">
        <v>3050</v>
      </c>
      <c r="C258" s="323"/>
      <c r="D258" s="323">
        <v>0</v>
      </c>
      <c r="E258" s="327" t="str">
        <f t="shared" si="14"/>
        <v/>
      </c>
      <c r="F258" s="321" t="str">
        <f t="shared" si="12"/>
        <v>否</v>
      </c>
      <c r="G258" s="301" t="str">
        <f t="shared" si="13"/>
        <v>项</v>
      </c>
    </row>
    <row r="259" s="297" customFormat="1" ht="36" hidden="1" customHeight="1" spans="1:7">
      <c r="A259" s="332" t="s">
        <v>3051</v>
      </c>
      <c r="B259" s="322" t="s">
        <v>3052</v>
      </c>
      <c r="C259" s="323"/>
      <c r="D259" s="323"/>
      <c r="E259" s="327" t="str">
        <f t="shared" si="14"/>
        <v/>
      </c>
      <c r="F259" s="321" t="str">
        <f t="shared" si="12"/>
        <v>否</v>
      </c>
      <c r="G259" s="301" t="str">
        <f t="shared" si="13"/>
        <v>项</v>
      </c>
    </row>
    <row r="260" s="297" customFormat="1" ht="36" customHeight="1" spans="1:7">
      <c r="A260" s="324"/>
      <c r="B260" s="322"/>
      <c r="C260" s="334"/>
      <c r="D260" s="334"/>
      <c r="E260" s="330" t="str">
        <f t="shared" si="14"/>
        <v/>
      </c>
      <c r="F260" s="321" t="str">
        <f>IF(LEN(A260)=3,"是",IF(B260&lt;&gt;"",IF(SUM(C260:D260)&lt;&gt;0,"是","否"),"是"))</f>
        <v>是</v>
      </c>
      <c r="G260" s="301"/>
    </row>
    <row r="261" s="297" customFormat="1" ht="36" customHeight="1" spans="1:7">
      <c r="A261" s="335"/>
      <c r="B261" s="336" t="s">
        <v>3074</v>
      </c>
      <c r="C261" s="325">
        <f>SUM(C4,C20,C32,C43,C98,C122,C174,C178,C204,C221,C239)</f>
        <v>32500</v>
      </c>
      <c r="D261" s="325">
        <f>SUM(D4,D20,D32,D43,D98,D122,D174,D178,D204,D221,D239)</f>
        <v>5618</v>
      </c>
      <c r="E261" s="330">
        <f t="shared" si="14"/>
        <v>-0.827</v>
      </c>
      <c r="F261" s="321" t="str">
        <f>IF(LEN(A261)=3,"是",IF(B261&lt;&gt;"",IF(SUM(C261:D261)&lt;&gt;0,"是","否"),"是"))</f>
        <v>是</v>
      </c>
      <c r="G261" s="301"/>
    </row>
    <row r="262" s="297" customFormat="1" ht="36" customHeight="1" spans="1:7">
      <c r="A262" s="337" t="s">
        <v>3054</v>
      </c>
      <c r="B262" s="338" t="s">
        <v>158</v>
      </c>
      <c r="C262" s="339">
        <f>C263+C266+C267+C268</f>
        <v>14826</v>
      </c>
      <c r="D262" s="339">
        <f>D263+D266+D267</f>
        <v>18000</v>
      </c>
      <c r="E262" s="130">
        <f t="shared" si="14"/>
        <v>0.214</v>
      </c>
      <c r="F262" s="321" t="str">
        <f t="shared" ref="F261:F271" si="15">IF(LEN(A262)=3,"是",IF(B262&lt;&gt;"",IF(SUM(C262:D262)&lt;&gt;0,"是","否"),"是"))</f>
        <v>是</v>
      </c>
      <c r="G262" s="301"/>
    </row>
    <row r="263" s="297" customFormat="1" ht="36" customHeight="1" spans="1:7">
      <c r="A263" s="337" t="s">
        <v>3055</v>
      </c>
      <c r="B263" s="340" t="s">
        <v>3056</v>
      </c>
      <c r="C263" s="339"/>
      <c r="D263" s="341">
        <f>SUM(D264:D265)</f>
        <v>0</v>
      </c>
      <c r="E263" s="128" t="str">
        <f t="shared" si="14"/>
        <v/>
      </c>
      <c r="F263" s="321" t="str">
        <f t="shared" si="15"/>
        <v>否</v>
      </c>
      <c r="G263" s="301"/>
    </row>
    <row r="264" s="297" customFormat="1" ht="36" customHeight="1" spans="1:7">
      <c r="A264" s="342" t="s">
        <v>3075</v>
      </c>
      <c r="B264" s="340" t="s">
        <v>3076</v>
      </c>
      <c r="C264" s="319"/>
      <c r="D264" s="319">
        <v>0</v>
      </c>
      <c r="E264" s="128" t="str">
        <f t="shared" si="14"/>
        <v/>
      </c>
      <c r="F264" s="321" t="str">
        <f t="shared" si="15"/>
        <v>否</v>
      </c>
      <c r="G264" s="301"/>
    </row>
    <row r="265" s="297" customFormat="1" ht="36" customHeight="1" spans="1:6">
      <c r="A265" s="343" t="s">
        <v>3057</v>
      </c>
      <c r="B265" s="344" t="s">
        <v>3058</v>
      </c>
      <c r="C265" s="319"/>
      <c r="D265" s="345"/>
      <c r="E265" s="128" t="str">
        <f t="shared" si="14"/>
        <v/>
      </c>
      <c r="F265" s="321" t="str">
        <f t="shared" si="15"/>
        <v>否</v>
      </c>
    </row>
    <row r="266" s="297" customFormat="1" ht="36" customHeight="1" spans="1:7">
      <c r="A266" s="342" t="s">
        <v>3077</v>
      </c>
      <c r="B266" s="340" t="s">
        <v>3062</v>
      </c>
      <c r="C266" s="318">
        <v>12742</v>
      </c>
      <c r="D266" s="319">
        <v>18000</v>
      </c>
      <c r="E266" s="128">
        <f t="shared" si="14"/>
        <v>0.413</v>
      </c>
      <c r="F266" s="321" t="str">
        <f t="shared" si="15"/>
        <v>是</v>
      </c>
      <c r="G266" s="301"/>
    </row>
    <row r="267" s="297" customFormat="1" ht="36" customHeight="1" spans="1:7">
      <c r="A267" s="342" t="s">
        <v>3063</v>
      </c>
      <c r="B267" s="340" t="s">
        <v>3064</v>
      </c>
      <c r="C267" s="318">
        <v>664</v>
      </c>
      <c r="D267" s="319">
        <v>0</v>
      </c>
      <c r="E267" s="128">
        <f t="shared" si="14"/>
        <v>-1</v>
      </c>
      <c r="F267" s="321" t="str">
        <f t="shared" si="15"/>
        <v>是</v>
      </c>
      <c r="G267" s="301"/>
    </row>
    <row r="268" ht="36" customHeight="1" spans="1:7">
      <c r="A268" s="342" t="s">
        <v>3078</v>
      </c>
      <c r="B268" s="346" t="s">
        <v>3079</v>
      </c>
      <c r="C268" s="318">
        <v>1420</v>
      </c>
      <c r="D268" s="319"/>
      <c r="E268" s="130">
        <f t="shared" si="14"/>
        <v>-1</v>
      </c>
      <c r="F268" s="321" t="str">
        <f t="shared" si="15"/>
        <v>是</v>
      </c>
      <c r="G268" s="301"/>
    </row>
    <row r="269" ht="36" customHeight="1" spans="1:7">
      <c r="A269" s="337" t="s">
        <v>3065</v>
      </c>
      <c r="B269" s="347" t="s">
        <v>3066</v>
      </c>
      <c r="C269" s="348"/>
      <c r="D269" s="348">
        <v>1560</v>
      </c>
      <c r="E269" s="128" t="str">
        <f t="shared" si="14"/>
        <v/>
      </c>
      <c r="F269" s="321" t="str">
        <f t="shared" si="15"/>
        <v>是</v>
      </c>
      <c r="G269" s="301"/>
    </row>
    <row r="270" s="301" customFormat="1" ht="36" customHeight="1" spans="1:6">
      <c r="A270" s="337"/>
      <c r="B270" s="347" t="s">
        <v>3080</v>
      </c>
      <c r="C270" s="348"/>
      <c r="D270" s="109"/>
      <c r="E270" s="128" t="str">
        <f t="shared" si="14"/>
        <v/>
      </c>
      <c r="F270" s="321" t="str">
        <f t="shared" si="15"/>
        <v>否</v>
      </c>
    </row>
    <row r="271" ht="36" customHeight="1" spans="1:7">
      <c r="A271" s="349"/>
      <c r="B271" s="350" t="s">
        <v>165</v>
      </c>
      <c r="C271" s="348">
        <f>C261+C262+C269</f>
        <v>47326</v>
      </c>
      <c r="D271" s="348">
        <f>D261+D262+D269</f>
        <v>25178</v>
      </c>
      <c r="E271" s="130">
        <f t="shared" si="14"/>
        <v>-0.468</v>
      </c>
      <c r="F271" s="321" t="str">
        <f t="shared" si="15"/>
        <v>是</v>
      </c>
      <c r="G271" s="301"/>
    </row>
    <row r="272" spans="3:4">
      <c r="C272" s="351"/>
      <c r="D272" s="351"/>
    </row>
    <row r="273" spans="3:4">
      <c r="C273" s="351"/>
      <c r="D273" s="351"/>
    </row>
    <row r="274" spans="3:4">
      <c r="C274" s="351"/>
      <c r="D274" s="351"/>
    </row>
  </sheetData>
  <autoFilter ref="A3:G271">
    <filterColumn colId="6">
      <customFilters>
        <customFilter operator="equal" val=""/>
        <customFilter operator="equal" val="类"/>
      </customFilters>
    </filterColumn>
    <extLst/>
  </autoFilter>
  <mergeCells count="1">
    <mergeCell ref="B1:E1"/>
  </mergeCells>
  <conditionalFormatting sqref="B268">
    <cfRule type="expression" dxfId="1" priority="15" stopIfTrue="1">
      <formula>"len($A:$A)=3"</formula>
    </cfRule>
  </conditionalFormatting>
  <conditionalFormatting sqref="C268">
    <cfRule type="expression" dxfId="1" priority="1" stopIfTrue="1">
      <formula>"len($A:$A)=3"</formula>
    </cfRule>
  </conditionalFormatting>
  <conditionalFormatting sqref="D268">
    <cfRule type="expression" dxfId="1" priority="2" stopIfTrue="1">
      <formula>"len($A:$A)=3"</formula>
    </cfRule>
  </conditionalFormatting>
  <conditionalFormatting sqref="D269">
    <cfRule type="expression" dxfId="1" priority="6" stopIfTrue="1">
      <formula>"len($A:$A)=3"</formula>
    </cfRule>
  </conditionalFormatting>
  <conditionalFormatting sqref="B269:B270">
    <cfRule type="expression" dxfId="1" priority="13" stopIfTrue="1">
      <formula>"len($A:$A)=3"</formula>
    </cfRule>
  </conditionalFormatting>
  <conditionalFormatting sqref="C269:C270">
    <cfRule type="expression" dxfId="1" priority="7"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E15"/>
  <sheetViews>
    <sheetView showGridLines="0" showZeros="0" tabSelected="1" view="pageBreakPreview" zoomScaleNormal="100" workbookViewId="0">
      <selection activeCell="H13" sqref="H13"/>
    </sheetView>
  </sheetViews>
  <sheetFormatPr defaultColWidth="9" defaultRowHeight="13.5" outlineLevelCol="4"/>
  <cols>
    <col min="1" max="1" width="52.1333333333333" style="280" customWidth="1"/>
    <col min="2" max="4" width="20.6333333333333" customWidth="1"/>
  </cols>
  <sheetData>
    <row r="1" s="279" customFormat="1" ht="45" customHeight="1" spans="1:5">
      <c r="A1" s="281" t="s">
        <v>3081</v>
      </c>
      <c r="B1" s="281"/>
      <c r="C1" s="281"/>
      <c r="D1" s="281"/>
      <c r="E1" s="282"/>
    </row>
    <row r="2" ht="20.1" customHeight="1" spans="1:5">
      <c r="A2" s="283"/>
      <c r="B2" s="284"/>
      <c r="C2" s="285"/>
      <c r="D2" s="285" t="s">
        <v>39</v>
      </c>
      <c r="E2" s="280"/>
    </row>
    <row r="3" ht="45" customHeight="1" spans="1:5">
      <c r="A3" s="187" t="s">
        <v>2496</v>
      </c>
      <c r="B3" s="286" t="s">
        <v>167</v>
      </c>
      <c r="C3" s="286" t="s">
        <v>43</v>
      </c>
      <c r="D3" s="286" t="s">
        <v>168</v>
      </c>
      <c r="E3" s="287" t="s">
        <v>45</v>
      </c>
    </row>
    <row r="4" ht="36" customHeight="1" spans="1:5">
      <c r="A4" s="288" t="s">
        <v>2602</v>
      </c>
      <c r="B4" s="289"/>
      <c r="C4" s="289"/>
      <c r="D4" s="290"/>
      <c r="E4" s="291" t="str">
        <f>IF(A4&lt;&gt;"",IF(SUM(B4:C4)&lt;&gt;0,"是","否"),"是")</f>
        <v>否</v>
      </c>
    </row>
    <row r="5" ht="36" customHeight="1" spans="1:5">
      <c r="A5" s="288" t="s">
        <v>2633</v>
      </c>
      <c r="B5" s="289"/>
      <c r="C5" s="289"/>
      <c r="D5" s="290"/>
      <c r="E5" s="291" t="str">
        <f t="shared" ref="E5:E15" si="0">IF(A5&lt;&gt;"",IF(SUM(B5:C5)&lt;&gt;0,"是","否"),"是")</f>
        <v>否</v>
      </c>
    </row>
    <row r="6" ht="36" customHeight="1" spans="1:5">
      <c r="A6" s="288" t="s">
        <v>2653</v>
      </c>
      <c r="B6" s="289"/>
      <c r="C6" s="289"/>
      <c r="D6" s="290"/>
      <c r="E6" s="291" t="str">
        <f t="shared" si="0"/>
        <v>否</v>
      </c>
    </row>
    <row r="7" ht="36" customHeight="1" spans="1:5">
      <c r="A7" s="292" t="s">
        <v>2665</v>
      </c>
      <c r="B7" s="289"/>
      <c r="C7" s="289"/>
      <c r="D7" s="290"/>
      <c r="E7" s="293" t="str">
        <f t="shared" si="0"/>
        <v>否</v>
      </c>
    </row>
    <row r="8" ht="36" customHeight="1" spans="1:5">
      <c r="A8" s="288" t="s">
        <v>2756</v>
      </c>
      <c r="B8" s="289"/>
      <c r="C8" s="289"/>
      <c r="D8" s="290"/>
      <c r="E8" s="291" t="str">
        <f t="shared" si="0"/>
        <v>否</v>
      </c>
    </row>
    <row r="9" ht="36" customHeight="1" spans="1:5">
      <c r="A9" s="288" t="s">
        <v>2789</v>
      </c>
      <c r="B9" s="289"/>
      <c r="C9" s="289"/>
      <c r="D9" s="290"/>
      <c r="E9" s="291" t="str">
        <f t="shared" si="0"/>
        <v>否</v>
      </c>
    </row>
    <row r="10" ht="36" customHeight="1" spans="1:5">
      <c r="A10" s="292" t="s">
        <v>2887</v>
      </c>
      <c r="B10" s="289"/>
      <c r="C10" s="289"/>
      <c r="D10" s="290"/>
      <c r="E10" s="293" t="str">
        <f t="shared" si="0"/>
        <v>否</v>
      </c>
    </row>
    <row r="11" ht="36" customHeight="1" spans="1:5">
      <c r="A11" s="288" t="s">
        <v>2894</v>
      </c>
      <c r="B11" s="289"/>
      <c r="C11" s="289"/>
      <c r="D11" s="290"/>
      <c r="E11" s="291" t="str">
        <f t="shared" si="0"/>
        <v>否</v>
      </c>
    </row>
    <row r="12" ht="36" customHeight="1" spans="1:5">
      <c r="A12" s="292" t="s">
        <v>2944</v>
      </c>
      <c r="B12" s="289"/>
      <c r="C12" s="289"/>
      <c r="D12" s="290"/>
      <c r="E12" s="293" t="str">
        <f t="shared" si="0"/>
        <v>否</v>
      </c>
    </row>
    <row r="13" ht="36" customHeight="1" spans="1:5">
      <c r="A13" s="292" t="s">
        <v>2977</v>
      </c>
      <c r="B13" s="289"/>
      <c r="C13" s="289"/>
      <c r="D13" s="290"/>
      <c r="E13" s="293" t="str">
        <f t="shared" si="0"/>
        <v>否</v>
      </c>
    </row>
    <row r="14" ht="36" customHeight="1" spans="1:5">
      <c r="A14" s="292" t="s">
        <v>3012</v>
      </c>
      <c r="B14" s="289"/>
      <c r="C14" s="289"/>
      <c r="D14" s="290"/>
      <c r="E14" s="293" t="str">
        <f t="shared" si="0"/>
        <v>否</v>
      </c>
    </row>
    <row r="15" ht="36" customHeight="1" spans="1:5">
      <c r="A15" s="294" t="s">
        <v>3082</v>
      </c>
      <c r="B15" s="295"/>
      <c r="C15" s="295"/>
      <c r="D15" s="296"/>
      <c r="E15" s="291" t="str">
        <f t="shared" si="0"/>
        <v>否</v>
      </c>
    </row>
  </sheetData>
  <mergeCells count="1">
    <mergeCell ref="A1:D1"/>
  </mergeCells>
  <conditionalFormatting sqref="E4:E15">
    <cfRule type="cellIs" dxfId="2" priority="2" stopIfTrue="1" operator="lessThan">
      <formula>0</formula>
    </cfRule>
  </conditionalFormatting>
  <conditionalFormatting sqref="E13:E15">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4">
    <tabColor rgb="FF00B0F0"/>
  </sheetPr>
  <dimension ref="A1:E54"/>
  <sheetViews>
    <sheetView showGridLines="0" showZeros="0" view="pageBreakPreview" zoomScaleNormal="100" workbookViewId="0">
      <selection activeCell="A1" sqref="A1:D1"/>
    </sheetView>
  </sheetViews>
  <sheetFormatPr defaultColWidth="9" defaultRowHeight="14.25" outlineLevelCol="4"/>
  <cols>
    <col min="1" max="1" width="50.775" style="242" customWidth="1"/>
    <col min="2" max="4" width="20.6333333333333" style="242" customWidth="1"/>
    <col min="5" max="5" width="4.21666666666667" style="242" customWidth="1"/>
    <col min="6" max="6" width="13.775" style="242"/>
    <col min="7" max="16384" width="9" style="242"/>
  </cols>
  <sheetData>
    <row r="1" ht="45" customHeight="1" spans="1:4">
      <c r="A1" s="263" t="s">
        <v>3083</v>
      </c>
      <c r="B1" s="263"/>
      <c r="C1" s="263"/>
      <c r="D1" s="263"/>
    </row>
    <row r="2" ht="20.1" customHeight="1" spans="1:4">
      <c r="A2" s="264"/>
      <c r="B2" s="265"/>
      <c r="C2" s="266"/>
      <c r="D2" s="267" t="s">
        <v>3084</v>
      </c>
    </row>
    <row r="3" ht="45" customHeight="1" spans="1:5">
      <c r="A3" s="213" t="s">
        <v>3085</v>
      </c>
      <c r="B3" s="92" t="s">
        <v>42</v>
      </c>
      <c r="C3" s="92" t="s">
        <v>43</v>
      </c>
      <c r="D3" s="92" t="s">
        <v>44</v>
      </c>
      <c r="E3" s="242" t="s">
        <v>45</v>
      </c>
    </row>
    <row r="4" ht="36" customHeight="1" spans="1:5">
      <c r="A4" s="182" t="s">
        <v>3086</v>
      </c>
      <c r="B4" s="268"/>
      <c r="C4" s="268"/>
      <c r="D4" s="96"/>
      <c r="E4" s="269" t="str">
        <f t="shared" ref="E4:E41" si="0">IF(A4&lt;&gt;"",IF(SUM(B4:C4)&lt;&gt;0,"是","否"),"是")</f>
        <v>否</v>
      </c>
    </row>
    <row r="5" ht="36" customHeight="1" spans="1:5">
      <c r="A5" s="254" t="s">
        <v>3087</v>
      </c>
      <c r="B5" s="270"/>
      <c r="C5" s="271"/>
      <c r="D5" s="135"/>
      <c r="E5" s="269" t="str">
        <f t="shared" si="0"/>
        <v>否</v>
      </c>
    </row>
    <row r="6" ht="36" customHeight="1" spans="1:5">
      <c r="A6" s="254" t="s">
        <v>3088</v>
      </c>
      <c r="B6" s="270"/>
      <c r="C6" s="270"/>
      <c r="D6" s="135"/>
      <c r="E6" s="269" t="str">
        <f t="shared" si="0"/>
        <v>否</v>
      </c>
    </row>
    <row r="7" ht="36" customHeight="1" spans="1:5">
      <c r="A7" s="254" t="s">
        <v>3089</v>
      </c>
      <c r="B7" s="272"/>
      <c r="C7" s="271"/>
      <c r="D7" s="135"/>
      <c r="E7" s="269" t="str">
        <f t="shared" si="0"/>
        <v>否</v>
      </c>
    </row>
    <row r="8" ht="36" customHeight="1" spans="1:5">
      <c r="A8" s="254" t="s">
        <v>3090</v>
      </c>
      <c r="B8" s="270"/>
      <c r="C8" s="271"/>
      <c r="D8" s="135"/>
      <c r="E8" s="269" t="str">
        <f t="shared" si="0"/>
        <v>否</v>
      </c>
    </row>
    <row r="9" ht="36" customHeight="1" spans="1:5">
      <c r="A9" s="254" t="s">
        <v>3091</v>
      </c>
      <c r="B9" s="272"/>
      <c r="C9" s="271"/>
      <c r="D9" s="135"/>
      <c r="E9" s="269" t="str">
        <f t="shared" si="0"/>
        <v>否</v>
      </c>
    </row>
    <row r="10" ht="36" customHeight="1" spans="1:5">
      <c r="A10" s="254" t="s">
        <v>3092</v>
      </c>
      <c r="B10" s="270"/>
      <c r="C10" s="271"/>
      <c r="D10" s="135"/>
      <c r="E10" s="269" t="str">
        <f t="shared" si="0"/>
        <v>否</v>
      </c>
    </row>
    <row r="11" ht="36" customHeight="1" spans="1:5">
      <c r="A11" s="254" t="s">
        <v>3093</v>
      </c>
      <c r="B11" s="270"/>
      <c r="C11" s="271"/>
      <c r="D11" s="135"/>
      <c r="E11" s="269" t="str">
        <f t="shared" si="0"/>
        <v>否</v>
      </c>
    </row>
    <row r="12" ht="36" customHeight="1" spans="1:5">
      <c r="A12" s="254" t="s">
        <v>3094</v>
      </c>
      <c r="B12" s="270"/>
      <c r="C12" s="271"/>
      <c r="D12" s="135"/>
      <c r="E12" s="269" t="str">
        <f t="shared" si="0"/>
        <v>否</v>
      </c>
    </row>
    <row r="13" ht="36" customHeight="1" spans="1:5">
      <c r="A13" s="254" t="s">
        <v>3095</v>
      </c>
      <c r="B13" s="273"/>
      <c r="C13" s="270"/>
      <c r="D13" s="135"/>
      <c r="E13" s="269" t="str">
        <f t="shared" si="0"/>
        <v>否</v>
      </c>
    </row>
    <row r="14" ht="36" customHeight="1" spans="1:5">
      <c r="A14" s="254" t="s">
        <v>3096</v>
      </c>
      <c r="B14" s="273"/>
      <c r="C14" s="271"/>
      <c r="D14" s="135"/>
      <c r="E14" s="269" t="str">
        <f t="shared" si="0"/>
        <v>否</v>
      </c>
    </row>
    <row r="15" ht="36" customHeight="1" spans="1:5">
      <c r="A15" s="254" t="s">
        <v>3097</v>
      </c>
      <c r="B15" s="273"/>
      <c r="C15" s="274"/>
      <c r="D15" s="135"/>
      <c r="E15" s="269" t="str">
        <f t="shared" si="0"/>
        <v>否</v>
      </c>
    </row>
    <row r="16" ht="36" customHeight="1" spans="1:5">
      <c r="A16" s="254" t="s">
        <v>3098</v>
      </c>
      <c r="B16" s="273"/>
      <c r="C16" s="274"/>
      <c r="D16" s="135"/>
      <c r="E16" s="269" t="str">
        <f t="shared" si="0"/>
        <v>否</v>
      </c>
    </row>
    <row r="17" ht="36" customHeight="1" spans="1:5">
      <c r="A17" s="254" t="s">
        <v>3099</v>
      </c>
      <c r="B17" s="270"/>
      <c r="C17" s="271"/>
      <c r="D17" s="135"/>
      <c r="E17" s="269" t="str">
        <f t="shared" si="0"/>
        <v>否</v>
      </c>
    </row>
    <row r="18" ht="36" customHeight="1" spans="1:5">
      <c r="A18" s="254" t="s">
        <v>3100</v>
      </c>
      <c r="B18" s="273"/>
      <c r="C18" s="274"/>
      <c r="D18" s="135"/>
      <c r="E18" s="269" t="str">
        <f t="shared" si="0"/>
        <v>否</v>
      </c>
    </row>
    <row r="19" ht="36" customHeight="1" spans="1:5">
      <c r="A19" s="254" t="s">
        <v>3101</v>
      </c>
      <c r="B19" s="273"/>
      <c r="C19" s="274"/>
      <c r="D19" s="135"/>
      <c r="E19" s="269" t="str">
        <f t="shared" si="0"/>
        <v>否</v>
      </c>
    </row>
    <row r="20" ht="36" hidden="1" customHeight="1" spans="1:5">
      <c r="A20" s="254" t="s">
        <v>3102</v>
      </c>
      <c r="B20" s="270"/>
      <c r="C20" s="274"/>
      <c r="D20" s="135" t="str">
        <f>IF(B20&gt;0,C20/B20-1,IF(B20&lt;0,-(C20/B20-1),""))</f>
        <v/>
      </c>
      <c r="E20" s="269" t="str">
        <f t="shared" si="0"/>
        <v>否</v>
      </c>
    </row>
    <row r="21" ht="36" customHeight="1" spans="1:5">
      <c r="A21" s="254" t="s">
        <v>3103</v>
      </c>
      <c r="B21" s="273"/>
      <c r="C21" s="271"/>
      <c r="D21" s="135"/>
      <c r="E21" s="269" t="str">
        <f t="shared" si="0"/>
        <v>否</v>
      </c>
    </row>
    <row r="22" ht="36" customHeight="1" spans="1:5">
      <c r="A22" s="254" t="s">
        <v>3104</v>
      </c>
      <c r="B22" s="273"/>
      <c r="C22" s="271"/>
      <c r="D22" s="135"/>
      <c r="E22" s="269" t="str">
        <f t="shared" si="0"/>
        <v>否</v>
      </c>
    </row>
    <row r="23" ht="36" customHeight="1" spans="1:5">
      <c r="A23" s="182" t="s">
        <v>3105</v>
      </c>
      <c r="B23" s="268"/>
      <c r="C23" s="268"/>
      <c r="D23" s="96"/>
      <c r="E23" s="269" t="str">
        <f t="shared" si="0"/>
        <v>否</v>
      </c>
    </row>
    <row r="24" ht="36" customHeight="1" spans="1:5">
      <c r="A24" s="199" t="s">
        <v>3106</v>
      </c>
      <c r="B24" s="273"/>
      <c r="C24" s="271"/>
      <c r="D24" s="135"/>
      <c r="E24" s="269" t="str">
        <f t="shared" si="0"/>
        <v>否</v>
      </c>
    </row>
    <row r="25" ht="36" customHeight="1" spans="1:5">
      <c r="A25" s="199" t="s">
        <v>3107</v>
      </c>
      <c r="B25" s="273"/>
      <c r="C25" s="271"/>
      <c r="D25" s="135"/>
      <c r="E25" s="269" t="str">
        <f t="shared" si="0"/>
        <v>否</v>
      </c>
    </row>
    <row r="26" ht="36" customHeight="1" spans="1:5">
      <c r="A26" s="199" t="s">
        <v>3108</v>
      </c>
      <c r="B26" s="273"/>
      <c r="C26" s="271"/>
      <c r="D26" s="135"/>
      <c r="E26" s="269" t="str">
        <f t="shared" si="0"/>
        <v>否</v>
      </c>
    </row>
    <row r="27" ht="36" customHeight="1" spans="1:5">
      <c r="A27" s="199" t="s">
        <v>3109</v>
      </c>
      <c r="B27" s="273"/>
      <c r="C27" s="271"/>
      <c r="D27" s="135"/>
      <c r="E27" s="269" t="str">
        <f t="shared" si="0"/>
        <v>否</v>
      </c>
    </row>
    <row r="28" ht="36" customHeight="1" spans="1:5">
      <c r="A28" s="182" t="s">
        <v>3110</v>
      </c>
      <c r="B28" s="268"/>
      <c r="C28" s="268"/>
      <c r="D28" s="96"/>
      <c r="E28" s="269" t="str">
        <f t="shared" si="0"/>
        <v>否</v>
      </c>
    </row>
    <row r="29" ht="36" customHeight="1" spans="1:5">
      <c r="A29" s="199" t="s">
        <v>3111</v>
      </c>
      <c r="B29" s="273"/>
      <c r="C29" s="271"/>
      <c r="D29" s="135"/>
      <c r="E29" s="269" t="str">
        <f t="shared" si="0"/>
        <v>否</v>
      </c>
    </row>
    <row r="30" ht="36" customHeight="1" spans="1:5">
      <c r="A30" s="199" t="s">
        <v>3112</v>
      </c>
      <c r="B30" s="270"/>
      <c r="C30" s="271"/>
      <c r="D30" s="135"/>
      <c r="E30" s="269" t="str">
        <f t="shared" si="0"/>
        <v>否</v>
      </c>
    </row>
    <row r="31" ht="36" customHeight="1" spans="1:5">
      <c r="A31" s="199" t="s">
        <v>3113</v>
      </c>
      <c r="B31" s="273"/>
      <c r="C31" s="271"/>
      <c r="D31" s="135"/>
      <c r="E31" s="269" t="str">
        <f t="shared" si="0"/>
        <v>否</v>
      </c>
    </row>
    <row r="32" ht="36" customHeight="1" spans="1:5">
      <c r="A32" s="182" t="s">
        <v>3114</v>
      </c>
      <c r="B32" s="268"/>
      <c r="C32" s="268"/>
      <c r="D32" s="96"/>
      <c r="E32" s="269" t="str">
        <f t="shared" si="0"/>
        <v>否</v>
      </c>
    </row>
    <row r="33" ht="36" customHeight="1" spans="1:5">
      <c r="A33" s="199" t="s">
        <v>3115</v>
      </c>
      <c r="B33" s="270"/>
      <c r="C33" s="275"/>
      <c r="D33" s="135"/>
      <c r="E33" s="269" t="str">
        <f t="shared" si="0"/>
        <v>否</v>
      </c>
    </row>
    <row r="34" ht="36" customHeight="1" spans="1:5">
      <c r="A34" s="199" t="s">
        <v>3116</v>
      </c>
      <c r="B34" s="273"/>
      <c r="C34" s="275"/>
      <c r="D34" s="135"/>
      <c r="E34" s="269" t="str">
        <f t="shared" si="0"/>
        <v>否</v>
      </c>
    </row>
    <row r="35" ht="36" customHeight="1" spans="1:5">
      <c r="A35" s="199" t="s">
        <v>3117</v>
      </c>
      <c r="B35" s="273"/>
      <c r="C35" s="274"/>
      <c r="D35" s="135"/>
      <c r="E35" s="269" t="str">
        <f t="shared" si="0"/>
        <v>否</v>
      </c>
    </row>
    <row r="36" ht="36" customHeight="1" spans="1:5">
      <c r="A36" s="182" t="s">
        <v>3118</v>
      </c>
      <c r="B36" s="276"/>
      <c r="C36" s="277"/>
      <c r="D36" s="96"/>
      <c r="E36" s="269" t="str">
        <f t="shared" si="0"/>
        <v>否</v>
      </c>
    </row>
    <row r="37" ht="36" customHeight="1" spans="1:5">
      <c r="A37" s="234" t="s">
        <v>3119</v>
      </c>
      <c r="B37" s="268"/>
      <c r="C37" s="268"/>
      <c r="D37" s="96"/>
      <c r="E37" s="269" t="str">
        <f t="shared" si="0"/>
        <v>否</v>
      </c>
    </row>
    <row r="38" ht="36" customHeight="1" spans="1:5">
      <c r="A38" s="278" t="s">
        <v>98</v>
      </c>
      <c r="B38" s="270"/>
      <c r="C38" s="275"/>
      <c r="D38" s="96"/>
      <c r="E38" s="269" t="str">
        <f t="shared" si="0"/>
        <v>否</v>
      </c>
    </row>
    <row r="39" ht="36" customHeight="1" spans="1:5">
      <c r="A39" s="237" t="s">
        <v>3120</v>
      </c>
      <c r="B39" s="268"/>
      <c r="C39" s="277"/>
      <c r="D39" s="96"/>
      <c r="E39" s="269" t="str">
        <f t="shared" si="0"/>
        <v>否</v>
      </c>
    </row>
    <row r="40" ht="36" hidden="1" customHeight="1" spans="1:5">
      <c r="A40" s="278" t="s">
        <v>3121</v>
      </c>
      <c r="B40" s="270"/>
      <c r="C40" s="275"/>
      <c r="D40" s="96"/>
      <c r="E40" s="269" t="str">
        <f t="shared" si="0"/>
        <v>否</v>
      </c>
    </row>
    <row r="41" ht="36" customHeight="1" spans="1:5">
      <c r="A41" s="234" t="s">
        <v>105</v>
      </c>
      <c r="B41" s="268"/>
      <c r="C41" s="268"/>
      <c r="D41" s="96"/>
      <c r="E41" s="269" t="str">
        <f t="shared" si="0"/>
        <v>否</v>
      </c>
    </row>
    <row r="42" spans="2:2">
      <c r="B42" s="262"/>
    </row>
    <row r="43" spans="2:3">
      <c r="B43" s="262"/>
      <c r="C43" s="262"/>
    </row>
    <row r="44" spans="2:2">
      <c r="B44" s="262"/>
    </row>
    <row r="45" spans="2:3">
      <c r="B45" s="262"/>
      <c r="C45" s="262"/>
    </row>
    <row r="46" spans="2:2">
      <c r="B46" s="262"/>
    </row>
    <row r="47" spans="2:2">
      <c r="B47" s="262"/>
    </row>
    <row r="48" spans="2:3">
      <c r="B48" s="262"/>
      <c r="C48" s="262"/>
    </row>
    <row r="49" spans="2:2">
      <c r="B49" s="262"/>
    </row>
    <row r="50" spans="2:2">
      <c r="B50" s="262"/>
    </row>
    <row r="51" spans="2:2">
      <c r="B51" s="262"/>
    </row>
    <row r="52" spans="2:2">
      <c r="B52" s="262"/>
    </row>
    <row r="53" spans="2:3">
      <c r="B53" s="262"/>
      <c r="C53" s="262"/>
    </row>
    <row r="54" spans="2:2">
      <c r="B54" s="262"/>
    </row>
  </sheetData>
  <autoFilter ref="A3:E41">
    <filterColumn colId="4">
      <customFilters>
        <customFilter operator="equal" val="是"/>
      </customFilters>
    </filterColumn>
    <extLst/>
  </autoFilter>
  <mergeCells count="1">
    <mergeCell ref="A1:D1"/>
  </mergeCells>
  <conditionalFormatting sqref="E3:F4 F5:F39 E5:E41">
    <cfRule type="cellIs" dxfId="3" priority="2" stopIfTrue="1" operator="lessThanOrEqual">
      <formula>-1</formula>
    </cfRule>
  </conditionalFormatting>
  <conditionalFormatting sqref="E4:F4 F5:F7 E5:E4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5">
    <tabColor rgb="FF00B0F0"/>
  </sheetPr>
  <dimension ref="A1:E41"/>
  <sheetViews>
    <sheetView showGridLines="0" showZeros="0" view="pageBreakPreview" zoomScaleNormal="100" workbookViewId="0">
      <selection activeCell="A1" sqref="A1:D1"/>
    </sheetView>
  </sheetViews>
  <sheetFormatPr defaultColWidth="9" defaultRowHeight="14.25" outlineLevelCol="4"/>
  <cols>
    <col min="1" max="1" width="50.775" style="208" customWidth="1"/>
    <col min="2" max="2" width="20.6333333333333" style="208" customWidth="1"/>
    <col min="3" max="3" width="20.6333333333333" style="242" customWidth="1"/>
    <col min="4" max="4" width="20.6333333333333" style="208" customWidth="1"/>
    <col min="5" max="5" width="4.775" style="208" customWidth="1"/>
    <col min="6" max="16384" width="9" style="208"/>
  </cols>
  <sheetData>
    <row r="1" ht="45" customHeight="1" spans="1:5">
      <c r="A1" s="243" t="s">
        <v>3122</v>
      </c>
      <c r="B1" s="243"/>
      <c r="C1" s="243"/>
      <c r="D1" s="243"/>
      <c r="E1" s="244"/>
    </row>
    <row r="2" ht="20.1" customHeight="1" spans="1:5">
      <c r="A2" s="245"/>
      <c r="B2" s="245"/>
      <c r="C2" s="245"/>
      <c r="D2" s="246" t="s">
        <v>39</v>
      </c>
      <c r="E2" s="247"/>
    </row>
    <row r="3" ht="45" customHeight="1" spans="1:5">
      <c r="A3" s="248" t="s">
        <v>41</v>
      </c>
      <c r="B3" s="92" t="s">
        <v>42</v>
      </c>
      <c r="C3" s="92" t="s">
        <v>43</v>
      </c>
      <c r="D3" s="92" t="s">
        <v>44</v>
      </c>
      <c r="E3" s="249" t="s">
        <v>45</v>
      </c>
    </row>
    <row r="4" ht="35.1" customHeight="1" spans="1:5">
      <c r="A4" s="182" t="s">
        <v>3123</v>
      </c>
      <c r="B4" s="250"/>
      <c r="C4" s="250"/>
      <c r="D4" s="96"/>
      <c r="E4" s="251" t="str">
        <f t="shared" ref="E4:E28" si="0">IF(A4&lt;&gt;"",IF(SUM(B4:C4)&lt;&gt;0,"是","否"),"是")</f>
        <v>否</v>
      </c>
    </row>
    <row r="5" ht="35.1" customHeight="1" spans="1:5">
      <c r="A5" s="184" t="s">
        <v>3124</v>
      </c>
      <c r="B5" s="252"/>
      <c r="C5" s="252"/>
      <c r="D5" s="219"/>
      <c r="E5" s="251" t="str">
        <f t="shared" si="0"/>
        <v>否</v>
      </c>
    </row>
    <row r="6" ht="35.1" customHeight="1" spans="1:5">
      <c r="A6" s="184" t="s">
        <v>3125</v>
      </c>
      <c r="B6" s="252"/>
      <c r="C6" s="252"/>
      <c r="D6" s="219"/>
      <c r="E6" s="251" t="str">
        <f t="shared" si="0"/>
        <v>否</v>
      </c>
    </row>
    <row r="7" ht="35.1" customHeight="1" spans="1:5">
      <c r="A7" s="184" t="s">
        <v>3126</v>
      </c>
      <c r="B7" s="252"/>
      <c r="C7" s="252"/>
      <c r="D7" s="219"/>
      <c r="E7" s="251" t="str">
        <f t="shared" si="0"/>
        <v>否</v>
      </c>
    </row>
    <row r="8" ht="35.1" customHeight="1" spans="1:5">
      <c r="A8" s="184" t="s">
        <v>3127</v>
      </c>
      <c r="B8" s="252"/>
      <c r="C8" s="252"/>
      <c r="D8" s="219"/>
      <c r="E8" s="251" t="str">
        <f t="shared" si="0"/>
        <v>否</v>
      </c>
    </row>
    <row r="9" ht="35.1" hidden="1" customHeight="1" spans="1:5">
      <c r="A9" s="184" t="s">
        <v>3128</v>
      </c>
      <c r="B9" s="252"/>
      <c r="C9" s="252"/>
      <c r="D9" s="219" t="str">
        <f>IF(B9&gt;0,C9/B9-1,IF(B9&lt;0,-(C9/B9-1),""))</f>
        <v/>
      </c>
      <c r="E9" s="251" t="str">
        <f t="shared" si="0"/>
        <v>否</v>
      </c>
    </row>
    <row r="10" ht="35.1" customHeight="1" spans="1:5">
      <c r="A10" s="184" t="s">
        <v>3129</v>
      </c>
      <c r="B10" s="252"/>
      <c r="C10" s="252"/>
      <c r="D10" s="219"/>
      <c r="E10" s="251" t="str">
        <f t="shared" si="0"/>
        <v>否</v>
      </c>
    </row>
    <row r="11" ht="35.1" customHeight="1" spans="1:5">
      <c r="A11" s="182" t="s">
        <v>3130</v>
      </c>
      <c r="B11" s="253"/>
      <c r="C11" s="253"/>
      <c r="D11" s="233"/>
      <c r="E11" s="251" t="str">
        <f t="shared" si="0"/>
        <v>否</v>
      </c>
    </row>
    <row r="12" ht="35.1" customHeight="1" spans="1:5">
      <c r="A12" s="184" t="s">
        <v>3131</v>
      </c>
      <c r="B12" s="252"/>
      <c r="C12" s="252"/>
      <c r="D12" s="219"/>
      <c r="E12" s="251" t="str">
        <f t="shared" si="0"/>
        <v>否</v>
      </c>
    </row>
    <row r="13" ht="35.1" customHeight="1" spans="1:5">
      <c r="A13" s="184" t="s">
        <v>3132</v>
      </c>
      <c r="B13" s="252"/>
      <c r="C13" s="252"/>
      <c r="D13" s="219"/>
      <c r="E13" s="251" t="str">
        <f t="shared" si="0"/>
        <v>否</v>
      </c>
    </row>
    <row r="14" ht="35.1" hidden="1" customHeight="1" spans="1:5">
      <c r="A14" s="184" t="s">
        <v>3133</v>
      </c>
      <c r="B14" s="252"/>
      <c r="C14" s="252"/>
      <c r="D14" s="219" t="str">
        <f>IF(B14&gt;0,C14/B14-1,IF(B14&lt;0,-(C14/B14-1),""))</f>
        <v/>
      </c>
      <c r="E14" s="251" t="str">
        <f t="shared" si="0"/>
        <v>否</v>
      </c>
    </row>
    <row r="15" ht="35.1" hidden="1" customHeight="1" spans="1:5">
      <c r="A15" s="184" t="s">
        <v>3134</v>
      </c>
      <c r="B15" s="252"/>
      <c r="C15" s="252"/>
      <c r="D15" s="219" t="str">
        <f>IF(B15&gt;0,C15/B15-1,IF(B15&lt;0,-(C15/B15-1),""))</f>
        <v/>
      </c>
      <c r="E15" s="251" t="str">
        <f t="shared" si="0"/>
        <v>否</v>
      </c>
    </row>
    <row r="16" ht="35.1" customHeight="1" spans="1:5">
      <c r="A16" s="184" t="s">
        <v>3135</v>
      </c>
      <c r="B16" s="252"/>
      <c r="C16" s="252"/>
      <c r="D16" s="219"/>
      <c r="E16" s="251" t="str">
        <f t="shared" si="0"/>
        <v>否</v>
      </c>
    </row>
    <row r="17" s="241" customFormat="1" ht="35.1" customHeight="1" spans="1:5">
      <c r="A17" s="182" t="s">
        <v>3136</v>
      </c>
      <c r="B17" s="253"/>
      <c r="C17" s="253"/>
      <c r="D17" s="233"/>
      <c r="E17" s="251" t="str">
        <f t="shared" si="0"/>
        <v>否</v>
      </c>
    </row>
    <row r="18" ht="35.1" customHeight="1" spans="1:5">
      <c r="A18" s="184" t="s">
        <v>3137</v>
      </c>
      <c r="B18" s="252"/>
      <c r="C18" s="252"/>
      <c r="D18" s="233"/>
      <c r="E18" s="251" t="str">
        <f t="shared" si="0"/>
        <v>否</v>
      </c>
    </row>
    <row r="19" ht="35.1" customHeight="1" spans="1:5">
      <c r="A19" s="182" t="s">
        <v>3138</v>
      </c>
      <c r="B19" s="253"/>
      <c r="C19" s="253"/>
      <c r="D19" s="233"/>
      <c r="E19" s="251" t="str">
        <f t="shared" si="0"/>
        <v>否</v>
      </c>
    </row>
    <row r="20" ht="35.1" customHeight="1" spans="1:5">
      <c r="A20" s="254" t="s">
        <v>3139</v>
      </c>
      <c r="B20" s="252"/>
      <c r="C20" s="252"/>
      <c r="D20" s="219"/>
      <c r="E20" s="251" t="str">
        <f t="shared" si="0"/>
        <v>否</v>
      </c>
    </row>
    <row r="21" ht="35.1" customHeight="1" spans="1:5">
      <c r="A21" s="182" t="s">
        <v>3140</v>
      </c>
      <c r="B21" s="253"/>
      <c r="C21" s="253"/>
      <c r="D21" s="233"/>
      <c r="E21" s="251" t="str">
        <f t="shared" si="0"/>
        <v>否</v>
      </c>
    </row>
    <row r="22" ht="35.1" customHeight="1" spans="1:5">
      <c r="A22" s="184" t="s">
        <v>3141</v>
      </c>
      <c r="B22" s="252"/>
      <c r="C22" s="252"/>
      <c r="D22" s="219"/>
      <c r="E22" s="251" t="str">
        <f t="shared" si="0"/>
        <v>否</v>
      </c>
    </row>
    <row r="23" ht="35.1" customHeight="1" spans="1:5">
      <c r="A23" s="234" t="s">
        <v>3142</v>
      </c>
      <c r="B23" s="253"/>
      <c r="C23" s="253"/>
      <c r="D23" s="233"/>
      <c r="E23" s="251" t="str">
        <f t="shared" si="0"/>
        <v>否</v>
      </c>
    </row>
    <row r="24" ht="35.1" customHeight="1" spans="1:5">
      <c r="A24" s="255" t="s">
        <v>158</v>
      </c>
      <c r="B24" s="253"/>
      <c r="C24" s="253"/>
      <c r="D24" s="233"/>
      <c r="E24" s="251" t="str">
        <f t="shared" si="0"/>
        <v>否</v>
      </c>
    </row>
    <row r="25" ht="35.1" hidden="1" customHeight="1" spans="1:5">
      <c r="A25" s="256" t="s">
        <v>3143</v>
      </c>
      <c r="B25" s="252"/>
      <c r="C25" s="252"/>
      <c r="D25" s="233"/>
      <c r="E25" s="251" t="str">
        <f t="shared" si="0"/>
        <v>否</v>
      </c>
    </row>
    <row r="26" ht="35.1" customHeight="1" spans="1:5">
      <c r="A26" s="257" t="s">
        <v>3144</v>
      </c>
      <c r="B26" s="258"/>
      <c r="C26" s="258"/>
      <c r="D26" s="233"/>
      <c r="E26" s="251" t="str">
        <f t="shared" si="0"/>
        <v>否</v>
      </c>
    </row>
    <row r="27" ht="35.1" customHeight="1" spans="1:5">
      <c r="A27" s="259" t="s">
        <v>3145</v>
      </c>
      <c r="B27" s="260"/>
      <c r="C27" s="260"/>
      <c r="D27" s="233"/>
      <c r="E27" s="251" t="str">
        <f t="shared" si="0"/>
        <v>否</v>
      </c>
    </row>
    <row r="28" ht="35.1" customHeight="1" spans="1:5">
      <c r="A28" s="200" t="s">
        <v>165</v>
      </c>
      <c r="B28" s="261"/>
      <c r="C28" s="261"/>
      <c r="D28" s="233"/>
      <c r="E28" s="251" t="str">
        <f t="shared" si="0"/>
        <v>否</v>
      </c>
    </row>
    <row r="29" spans="2:2">
      <c r="B29" s="239"/>
    </row>
    <row r="30" spans="2:3">
      <c r="B30" s="239"/>
      <c r="C30" s="262"/>
    </row>
    <row r="31" spans="2:2">
      <c r="B31" s="239"/>
    </row>
    <row r="32" spans="2:3">
      <c r="B32" s="239"/>
      <c r="C32" s="262"/>
    </row>
    <row r="33" spans="2:2">
      <c r="B33" s="239"/>
    </row>
    <row r="34" spans="2:2">
      <c r="B34" s="239"/>
    </row>
    <row r="35" spans="2:3">
      <c r="B35" s="239"/>
      <c r="C35" s="262"/>
    </row>
    <row r="36" spans="2:2">
      <c r="B36" s="239"/>
    </row>
    <row r="37" spans="2:2">
      <c r="B37" s="239"/>
    </row>
    <row r="38" spans="2:2">
      <c r="B38" s="239"/>
    </row>
    <row r="39" spans="2:2">
      <c r="B39" s="239"/>
    </row>
    <row r="40" spans="2:3">
      <c r="B40" s="239"/>
      <c r="C40" s="262"/>
    </row>
    <row r="41" spans="2:2">
      <c r="B41" s="239"/>
    </row>
  </sheetData>
  <autoFilter ref="A3:E28">
    <filterColumn colId="4">
      <customFilters>
        <customFilter operator="equal" val="是"/>
      </customFilters>
    </filterColumn>
    <extLst/>
  </autoFilter>
  <mergeCells count="1">
    <mergeCell ref="A1:D1"/>
  </mergeCells>
  <conditionalFormatting sqref="E29">
    <cfRule type="cellIs" dxfId="3" priority="1" stopIfTrue="1" operator="lessThanOrEqual">
      <formula>-1</formula>
    </cfRule>
  </conditionalFormatting>
  <conditionalFormatting sqref="E3:E29 D5:D28">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4"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6">
    <tabColor rgb="FF00B0F0"/>
  </sheetPr>
  <dimension ref="A1:E48"/>
  <sheetViews>
    <sheetView showGridLines="0" showZeros="0" view="pageBreakPreview" zoomScaleNormal="100" workbookViewId="0">
      <selection activeCell="A1" sqref="A1:D1"/>
    </sheetView>
  </sheetViews>
  <sheetFormatPr defaultColWidth="9" defaultRowHeight="20.25" outlineLevelCol="4"/>
  <cols>
    <col min="1" max="1" width="52.6666666666667" style="208" customWidth="1"/>
    <col min="2" max="2" width="20.6333333333333" style="208" customWidth="1"/>
    <col min="3" max="3" width="20.6333333333333" style="209" customWidth="1"/>
    <col min="4" max="4" width="20.6333333333333" style="208" customWidth="1"/>
    <col min="5" max="5" width="4.44166666666667" style="208" customWidth="1"/>
    <col min="6" max="16384" width="9" style="208"/>
  </cols>
  <sheetData>
    <row r="1" ht="45" customHeight="1" spans="1:4">
      <c r="A1" s="189" t="s">
        <v>3146</v>
      </c>
      <c r="B1" s="189"/>
      <c r="C1" s="210"/>
      <c r="D1" s="189"/>
    </row>
    <row r="2" ht="20.1" customHeight="1" spans="1:4">
      <c r="A2" s="190"/>
      <c r="B2" s="190"/>
      <c r="C2" s="211"/>
      <c r="D2" s="212" t="s">
        <v>39</v>
      </c>
    </row>
    <row r="3" ht="45" customHeight="1" spans="1:5">
      <c r="A3" s="213" t="s">
        <v>3085</v>
      </c>
      <c r="B3" s="92" t="s">
        <v>42</v>
      </c>
      <c r="C3" s="214" t="s">
        <v>43</v>
      </c>
      <c r="D3" s="92" t="s">
        <v>44</v>
      </c>
      <c r="E3" s="208" t="s">
        <v>45</v>
      </c>
    </row>
    <row r="4" ht="36" customHeight="1" spans="1:5">
      <c r="A4" s="182" t="s">
        <v>3147</v>
      </c>
      <c r="B4" s="102"/>
      <c r="C4" s="215"/>
      <c r="D4" s="96"/>
      <c r="E4" s="166" t="str">
        <f t="shared" ref="E4:E35" si="0">IF(A4&lt;&gt;"",IF(SUM(B4:C4)&lt;&gt;0,"是","否"),"是")</f>
        <v>否</v>
      </c>
    </row>
    <row r="5" ht="36" customHeight="1" spans="1:5">
      <c r="A5" s="216" t="s">
        <v>3087</v>
      </c>
      <c r="B5" s="102"/>
      <c r="C5" s="217"/>
      <c r="D5" s="218"/>
      <c r="E5" s="166" t="str">
        <f t="shared" si="0"/>
        <v>否</v>
      </c>
    </row>
    <row r="6" ht="36" hidden="1" customHeight="1" spans="1:5">
      <c r="A6" s="199" t="s">
        <v>3088</v>
      </c>
      <c r="B6" s="196"/>
      <c r="C6" s="217"/>
      <c r="D6" s="219" t="str">
        <f>IF(B6&gt;0,C6/B6-1,IF(B6&lt;0,-(C6/B6-1),""))</f>
        <v/>
      </c>
      <c r="E6" s="166" t="str">
        <f t="shared" si="0"/>
        <v>否</v>
      </c>
    </row>
    <row r="7" ht="36" customHeight="1" spans="1:5">
      <c r="A7" s="199" t="s">
        <v>3089</v>
      </c>
      <c r="B7" s="220"/>
      <c r="C7" s="217"/>
      <c r="D7" s="221"/>
      <c r="E7" s="166" t="str">
        <f t="shared" si="0"/>
        <v>否</v>
      </c>
    </row>
    <row r="8" ht="36" hidden="1" customHeight="1" spans="1:5">
      <c r="A8" s="199" t="s">
        <v>3090</v>
      </c>
      <c r="B8" s="222"/>
      <c r="C8" s="217">
        <v>0</v>
      </c>
      <c r="D8" s="219" t="str">
        <f>IF(B8&gt;0,C8/B8-1,IF(B8&lt;0,-(C8/B8-1),""))</f>
        <v/>
      </c>
      <c r="E8" s="166" t="str">
        <f t="shared" si="0"/>
        <v>否</v>
      </c>
    </row>
    <row r="9" ht="36" customHeight="1" spans="1:5">
      <c r="A9" s="199" t="s">
        <v>3091</v>
      </c>
      <c r="B9" s="220"/>
      <c r="C9" s="217"/>
      <c r="D9" s="221"/>
      <c r="E9" s="166" t="str">
        <f t="shared" si="0"/>
        <v>否</v>
      </c>
    </row>
    <row r="10" ht="36" customHeight="1" spans="1:5">
      <c r="A10" s="199" t="s">
        <v>3094</v>
      </c>
      <c r="B10" s="222"/>
      <c r="C10" s="217"/>
      <c r="D10" s="219"/>
      <c r="E10" s="166" t="str">
        <f t="shared" si="0"/>
        <v>否</v>
      </c>
    </row>
    <row r="11" ht="36" customHeight="1" spans="1:5">
      <c r="A11" s="199" t="s">
        <v>3095</v>
      </c>
      <c r="B11" s="222"/>
      <c r="C11" s="223"/>
      <c r="D11" s="221"/>
      <c r="E11" s="166" t="str">
        <f t="shared" si="0"/>
        <v>否</v>
      </c>
    </row>
    <row r="12" ht="36" customHeight="1" spans="1:5">
      <c r="A12" s="199" t="s">
        <v>3096</v>
      </c>
      <c r="B12" s="220"/>
      <c r="C12" s="224"/>
      <c r="D12" s="221"/>
      <c r="E12" s="166" t="str">
        <f t="shared" si="0"/>
        <v>否</v>
      </c>
    </row>
    <row r="13" ht="36" customHeight="1" spans="1:5">
      <c r="A13" s="199" t="s">
        <v>3097</v>
      </c>
      <c r="B13" s="220"/>
      <c r="C13" s="217"/>
      <c r="D13" s="221"/>
      <c r="E13" s="166" t="str">
        <f t="shared" si="0"/>
        <v>否</v>
      </c>
    </row>
    <row r="14" ht="36" customHeight="1" spans="1:5">
      <c r="A14" s="216" t="s">
        <v>3093</v>
      </c>
      <c r="B14" s="220"/>
      <c r="C14" s="217"/>
      <c r="D14" s="221"/>
      <c r="E14" s="166" t="str">
        <f t="shared" si="0"/>
        <v>否</v>
      </c>
    </row>
    <row r="15" ht="36" customHeight="1" spans="1:5">
      <c r="A15" s="216" t="s">
        <v>3148</v>
      </c>
      <c r="B15" s="220"/>
      <c r="C15" s="223"/>
      <c r="D15" s="221"/>
      <c r="E15" s="166" t="str">
        <f t="shared" si="0"/>
        <v>否</v>
      </c>
    </row>
    <row r="16" ht="36" customHeight="1" spans="1:5">
      <c r="A16" s="199" t="s">
        <v>3099</v>
      </c>
      <c r="B16" s="220"/>
      <c r="C16" s="217"/>
      <c r="D16" s="221"/>
      <c r="E16" s="166" t="str">
        <f t="shared" si="0"/>
        <v>否</v>
      </c>
    </row>
    <row r="17" ht="36" customHeight="1" spans="1:5">
      <c r="A17" s="199" t="s">
        <v>3100</v>
      </c>
      <c r="B17" s="220"/>
      <c r="C17" s="217"/>
      <c r="D17" s="221"/>
      <c r="E17" s="166" t="str">
        <f t="shared" si="0"/>
        <v>否</v>
      </c>
    </row>
    <row r="18" ht="36" customHeight="1" spans="1:5">
      <c r="A18" s="199" t="s">
        <v>3101</v>
      </c>
      <c r="B18" s="220"/>
      <c r="C18" s="217"/>
      <c r="D18" s="221"/>
      <c r="E18" s="166" t="str">
        <f t="shared" si="0"/>
        <v>否</v>
      </c>
    </row>
    <row r="19" ht="36" hidden="1" customHeight="1" spans="1:5">
      <c r="A19" s="199" t="s">
        <v>3103</v>
      </c>
      <c r="B19" s="222"/>
      <c r="C19" s="217"/>
      <c r="D19" s="219" t="str">
        <f>IF(B19&gt;0,C19/B19-1,IF(B19&lt;0,-(C19/B19-1),""))</f>
        <v/>
      </c>
      <c r="E19" s="166" t="str">
        <f t="shared" si="0"/>
        <v>否</v>
      </c>
    </row>
    <row r="20" ht="36" customHeight="1" spans="1:5">
      <c r="A20" s="199" t="s">
        <v>3104</v>
      </c>
      <c r="B20" s="220"/>
      <c r="C20" s="217"/>
      <c r="D20" s="221"/>
      <c r="E20" s="166" t="str">
        <f t="shared" si="0"/>
        <v>否</v>
      </c>
    </row>
    <row r="21" ht="36" customHeight="1" spans="1:5">
      <c r="A21" s="182" t="s">
        <v>3149</v>
      </c>
      <c r="B21" s="225"/>
      <c r="C21" s="226"/>
      <c r="D21" s="218"/>
      <c r="E21" s="166" t="str">
        <f t="shared" si="0"/>
        <v>否</v>
      </c>
    </row>
    <row r="22" ht="36" customHeight="1" spans="1:5">
      <c r="A22" s="199" t="s">
        <v>3106</v>
      </c>
      <c r="B22" s="227"/>
      <c r="C22" s="228"/>
      <c r="D22" s="221"/>
      <c r="E22" s="166" t="str">
        <f t="shared" si="0"/>
        <v>否</v>
      </c>
    </row>
    <row r="23" ht="36" hidden="1" customHeight="1" spans="1:5">
      <c r="A23" s="199" t="s">
        <v>3107</v>
      </c>
      <c r="B23" s="227">
        <v>0</v>
      </c>
      <c r="C23" s="228"/>
      <c r="D23" s="221" t="str">
        <f>IF(B23&gt;0,C23/B23-1,IF(B23&lt;0,-(C23/B23-1),""))</f>
        <v/>
      </c>
      <c r="E23" s="166" t="str">
        <f t="shared" si="0"/>
        <v>否</v>
      </c>
    </row>
    <row r="24" ht="36" hidden="1" customHeight="1" spans="1:5">
      <c r="A24" s="182" t="s">
        <v>3150</v>
      </c>
      <c r="B24" s="195"/>
      <c r="C24" s="229">
        <f>SUM(C25:C27)</f>
        <v>0</v>
      </c>
      <c r="D24" s="219" t="str">
        <f>IF(B24&gt;0,C24/B24-1,IF(B24&lt;0,-(C24/B24-1),""))</f>
        <v/>
      </c>
      <c r="E24" s="166" t="str">
        <f t="shared" si="0"/>
        <v>否</v>
      </c>
    </row>
    <row r="25" ht="36" hidden="1" customHeight="1" spans="1:5">
      <c r="A25" s="199" t="s">
        <v>3151</v>
      </c>
      <c r="B25" s="196"/>
      <c r="C25" s="230"/>
      <c r="D25" s="219" t="str">
        <f>IF(B25&gt;0,C25/B25-1,IF(B25&lt;0,-(C25/B25-1),""))</f>
        <v/>
      </c>
      <c r="E25" s="166" t="str">
        <f t="shared" si="0"/>
        <v>否</v>
      </c>
    </row>
    <row r="26" ht="36" hidden="1" customHeight="1" spans="1:5">
      <c r="A26" s="199" t="s">
        <v>3152</v>
      </c>
      <c r="B26" s="196"/>
      <c r="C26" s="230"/>
      <c r="D26" s="219" t="str">
        <f>IF(B26&gt;0,C26/B26-1,IF(B26&lt;0,-(C26/B26-1),""))</f>
        <v/>
      </c>
      <c r="E26" s="166" t="str">
        <f t="shared" si="0"/>
        <v>否</v>
      </c>
    </row>
    <row r="27" ht="36" hidden="1" customHeight="1" spans="1:5">
      <c r="A27" s="199" t="s">
        <v>3153</v>
      </c>
      <c r="B27" s="104"/>
      <c r="C27" s="228">
        <f>SUM(C28:C29)</f>
        <v>0</v>
      </c>
      <c r="D27" s="219" t="str">
        <f>IF(B27&gt;0,C27/B27-1,IF(B27&lt;0,-(C27/B27-1),""))</f>
        <v/>
      </c>
      <c r="E27" s="166" t="str">
        <f t="shared" si="0"/>
        <v>否</v>
      </c>
    </row>
    <row r="28" ht="36" customHeight="1" spans="1:5">
      <c r="A28" s="182" t="s">
        <v>3154</v>
      </c>
      <c r="B28" s="195"/>
      <c r="C28" s="229"/>
      <c r="D28" s="218"/>
      <c r="E28" s="166" t="str">
        <f t="shared" si="0"/>
        <v>否</v>
      </c>
    </row>
    <row r="29" ht="36" customHeight="1" spans="1:5">
      <c r="A29" s="199" t="s">
        <v>3116</v>
      </c>
      <c r="B29" s="104"/>
      <c r="C29" s="231"/>
      <c r="D29" s="219"/>
      <c r="E29" s="166" t="str">
        <f t="shared" si="0"/>
        <v>否</v>
      </c>
    </row>
    <row r="30" ht="36" customHeight="1" spans="1:5">
      <c r="A30" s="182" t="s">
        <v>3155</v>
      </c>
      <c r="B30" s="205"/>
      <c r="C30" s="232"/>
      <c r="D30" s="233"/>
      <c r="E30" s="166" t="str">
        <f t="shared" si="0"/>
        <v>否</v>
      </c>
    </row>
    <row r="31" ht="36" customHeight="1" spans="1:5">
      <c r="A31" s="234" t="s">
        <v>3156</v>
      </c>
      <c r="B31" s="102"/>
      <c r="C31" s="235"/>
      <c r="D31" s="218"/>
      <c r="E31" s="166" t="str">
        <f t="shared" si="0"/>
        <v>否</v>
      </c>
    </row>
    <row r="32" ht="36" customHeight="1" spans="1:5">
      <c r="A32" s="236" t="s">
        <v>98</v>
      </c>
      <c r="B32" s="195"/>
      <c r="C32" s="229"/>
      <c r="D32" s="218"/>
      <c r="E32" s="166" t="str">
        <f t="shared" si="0"/>
        <v>否</v>
      </c>
    </row>
    <row r="33" ht="36" customHeight="1" spans="1:5">
      <c r="A33" s="237" t="s">
        <v>3120</v>
      </c>
      <c r="B33" s="238"/>
      <c r="C33" s="229"/>
      <c r="D33" s="218"/>
      <c r="E33" s="166" t="str">
        <f t="shared" si="0"/>
        <v>否</v>
      </c>
    </row>
    <row r="34" ht="36" hidden="1" customHeight="1" spans="1:5">
      <c r="A34" s="236" t="s">
        <v>3121</v>
      </c>
      <c r="B34" s="102"/>
      <c r="C34" s="235"/>
      <c r="D34" s="218"/>
      <c r="E34" s="166" t="str">
        <f t="shared" si="0"/>
        <v>否</v>
      </c>
    </row>
    <row r="35" ht="36" customHeight="1" spans="1:5">
      <c r="A35" s="200" t="s">
        <v>105</v>
      </c>
      <c r="B35" s="102"/>
      <c r="C35" s="235"/>
      <c r="D35" s="218"/>
      <c r="E35" s="166" t="str">
        <f t="shared" si="0"/>
        <v>否</v>
      </c>
    </row>
    <row r="36" spans="2:2">
      <c r="B36" s="239"/>
    </row>
    <row r="37" spans="2:2">
      <c r="B37" s="240"/>
    </row>
    <row r="38" spans="2:2">
      <c r="B38" s="239"/>
    </row>
    <row r="39" spans="2:2">
      <c r="B39" s="240"/>
    </row>
    <row r="40" spans="2:2">
      <c r="B40" s="239"/>
    </row>
    <row r="41" spans="2:2">
      <c r="B41" s="239"/>
    </row>
    <row r="42" spans="2:2">
      <c r="B42" s="240"/>
    </row>
    <row r="43" spans="2:2">
      <c r="B43" s="239"/>
    </row>
    <row r="44" spans="2:2">
      <c r="B44" s="239"/>
    </row>
    <row r="45" spans="2:2">
      <c r="B45" s="239"/>
    </row>
    <row r="46" spans="2:2">
      <c r="B46" s="239"/>
    </row>
    <row r="47" spans="2:2">
      <c r="B47" s="240"/>
    </row>
    <row r="48" spans="2:2">
      <c r="B48" s="239"/>
    </row>
  </sheetData>
  <autoFilter ref="A3:E35">
    <filterColumn colId="4">
      <customFilters>
        <customFilter operator="equal" val="是"/>
      </customFilters>
    </filterColumn>
    <extLst/>
  </autoFilter>
  <mergeCells count="1">
    <mergeCell ref="A1:D1"/>
  </mergeCells>
  <conditionalFormatting sqref="E3:E35">
    <cfRule type="cellIs" dxfId="3" priority="2" stopIfTrue="1" operator="lessThanOrEqual">
      <formula>-1</formula>
    </cfRule>
  </conditionalFormatting>
  <conditionalFormatting sqref="D5 D7 D31:D35 D28 D20:D23 D11:D18 D9">
    <cfRule type="cellIs" dxfId="4"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7">
    <tabColor rgb="FF00B0F0"/>
  </sheetPr>
  <dimension ref="A1:E34"/>
  <sheetViews>
    <sheetView showGridLines="0" showZeros="0" view="pageBreakPreview" zoomScaleNormal="100" workbookViewId="0">
      <selection activeCell="A1" sqref="A1:D1"/>
    </sheetView>
  </sheetViews>
  <sheetFormatPr defaultColWidth="9" defaultRowHeight="13.5" outlineLevelCol="4"/>
  <cols>
    <col min="1" max="1" width="50.775" customWidth="1"/>
    <col min="2" max="4" width="20.6333333333333" customWidth="1"/>
    <col min="5" max="5" width="5.33333333333333" customWidth="1"/>
  </cols>
  <sheetData>
    <row r="1" ht="45" customHeight="1" spans="1:4">
      <c r="A1" s="189" t="s">
        <v>3157</v>
      </c>
      <c r="B1" s="189"/>
      <c r="C1" s="189"/>
      <c r="D1" s="189"/>
    </row>
    <row r="2" ht="20.1" customHeight="1" spans="1:4">
      <c r="A2" s="190"/>
      <c r="B2" s="190"/>
      <c r="C2" s="191"/>
      <c r="D2" s="192" t="s">
        <v>39</v>
      </c>
    </row>
    <row r="3" ht="45" customHeight="1" spans="1:5">
      <c r="A3" s="193" t="s">
        <v>3158</v>
      </c>
      <c r="B3" s="92" t="s">
        <v>42</v>
      </c>
      <c r="C3" s="92" t="s">
        <v>43</v>
      </c>
      <c r="D3" s="92" t="s">
        <v>44</v>
      </c>
      <c r="E3" s="194" t="s">
        <v>45</v>
      </c>
    </row>
    <row r="4" ht="36" customHeight="1" spans="1:5">
      <c r="A4" s="182" t="s">
        <v>3123</v>
      </c>
      <c r="B4" s="195"/>
      <c r="C4" s="195"/>
      <c r="D4" s="96"/>
      <c r="E4" s="166" t="str">
        <f t="shared" ref="E4:E21" si="0">IF(A4&lt;&gt;"",IF(SUM(B4:C4)&lt;&gt;0,"是","否"),"是")</f>
        <v>否</v>
      </c>
    </row>
    <row r="5" ht="36" customHeight="1" spans="1:5">
      <c r="A5" s="184" t="s">
        <v>3159</v>
      </c>
      <c r="B5" s="196"/>
      <c r="C5" s="196"/>
      <c r="D5" s="197"/>
      <c r="E5" s="166" t="str">
        <f t="shared" si="0"/>
        <v>否</v>
      </c>
    </row>
    <row r="6" ht="36" hidden="1" customHeight="1" spans="1:5">
      <c r="A6" s="184" t="s">
        <v>3129</v>
      </c>
      <c r="B6" s="196"/>
      <c r="C6" s="196"/>
      <c r="D6" s="197" t="str">
        <f>IF(B6&gt;0,C6/B6-1,IF(B6&lt;0,-(C6/B6-1),""))</f>
        <v/>
      </c>
      <c r="E6" s="166" t="str">
        <f t="shared" si="0"/>
        <v>否</v>
      </c>
    </row>
    <row r="7" ht="36" customHeight="1" spans="1:5">
      <c r="A7" s="182" t="s">
        <v>3130</v>
      </c>
      <c r="B7" s="195"/>
      <c r="C7" s="195"/>
      <c r="D7" s="198"/>
      <c r="E7" s="166" t="str">
        <f t="shared" si="0"/>
        <v>否</v>
      </c>
    </row>
    <row r="8" ht="36" customHeight="1" spans="1:5">
      <c r="A8" s="184" t="s">
        <v>3131</v>
      </c>
      <c r="B8" s="196"/>
      <c r="C8" s="196"/>
      <c r="D8" s="197"/>
      <c r="E8" s="166" t="str">
        <f t="shared" si="0"/>
        <v>否</v>
      </c>
    </row>
    <row r="9" ht="36" customHeight="1" spans="1:5">
      <c r="A9" s="184" t="s">
        <v>3135</v>
      </c>
      <c r="B9" s="196"/>
      <c r="C9" s="196"/>
      <c r="D9" s="197"/>
      <c r="E9" s="166" t="str">
        <f t="shared" si="0"/>
        <v>否</v>
      </c>
    </row>
    <row r="10" ht="36" hidden="1" customHeight="1" spans="1:5">
      <c r="A10" s="182" t="s">
        <v>3136</v>
      </c>
      <c r="B10" s="195">
        <f>B11</f>
        <v>0</v>
      </c>
      <c r="C10" s="195">
        <f>C11</f>
        <v>0</v>
      </c>
      <c r="D10" s="198" t="str">
        <f>IF(B10&gt;0,C10/B10-1,IF(B10&lt;0,-(C10/B10-1),""))</f>
        <v/>
      </c>
      <c r="E10" s="166" t="str">
        <f t="shared" si="0"/>
        <v>否</v>
      </c>
    </row>
    <row r="11" ht="36" hidden="1" customHeight="1" spans="1:5">
      <c r="A11" s="184" t="s">
        <v>3137</v>
      </c>
      <c r="B11" s="196"/>
      <c r="C11" s="196"/>
      <c r="D11" s="197" t="str">
        <f>IF(B11&gt;0,C11/B11-1,IF(B11&lt;0,-(C11/B11-1),""))</f>
        <v/>
      </c>
      <c r="E11" s="166" t="str">
        <f t="shared" si="0"/>
        <v>否</v>
      </c>
    </row>
    <row r="12" ht="36" hidden="1" customHeight="1" spans="1:5">
      <c r="A12" s="182" t="s">
        <v>3138</v>
      </c>
      <c r="B12" s="195"/>
      <c r="C12" s="195"/>
      <c r="D12" s="198" t="str">
        <f>IF(B12&gt;0,C12/B12-1,IF(B12&lt;0,-(C12/B12-1),""))</f>
        <v/>
      </c>
      <c r="E12" s="166" t="str">
        <f t="shared" si="0"/>
        <v>否</v>
      </c>
    </row>
    <row r="13" ht="36" hidden="1" customHeight="1" spans="1:5">
      <c r="A13" s="199" t="s">
        <v>3160</v>
      </c>
      <c r="B13" s="196"/>
      <c r="C13" s="196"/>
      <c r="D13" s="197" t="str">
        <f>IF(B13&gt;0,C13/B13-1,IF(B13&lt;0,-(C13/B13-1),""))</f>
        <v/>
      </c>
      <c r="E13" s="166" t="str">
        <f t="shared" si="0"/>
        <v>否</v>
      </c>
    </row>
    <row r="14" ht="36" customHeight="1" spans="1:5">
      <c r="A14" s="182" t="s">
        <v>3140</v>
      </c>
      <c r="B14" s="195"/>
      <c r="C14" s="195"/>
      <c r="D14" s="198"/>
      <c r="E14" s="166" t="str">
        <f t="shared" si="0"/>
        <v>否</v>
      </c>
    </row>
    <row r="15" ht="36" customHeight="1" spans="1:5">
      <c r="A15" s="184" t="s">
        <v>3141</v>
      </c>
      <c r="B15" s="196"/>
      <c r="C15" s="196"/>
      <c r="D15" s="197"/>
      <c r="E15" s="166" t="str">
        <f t="shared" si="0"/>
        <v>否</v>
      </c>
    </row>
    <row r="16" ht="36" customHeight="1" spans="1:5">
      <c r="A16" s="200" t="s">
        <v>3161</v>
      </c>
      <c r="B16" s="195"/>
      <c r="C16" s="195"/>
      <c r="D16" s="198"/>
      <c r="E16" s="166" t="str">
        <f t="shared" si="0"/>
        <v>否</v>
      </c>
    </row>
    <row r="17" ht="36" customHeight="1" spans="1:5">
      <c r="A17" s="201" t="s">
        <v>158</v>
      </c>
      <c r="B17" s="195"/>
      <c r="C17" s="195"/>
      <c r="D17" s="198"/>
      <c r="E17" s="166" t="str">
        <f t="shared" si="0"/>
        <v>否</v>
      </c>
    </row>
    <row r="18" ht="36" customHeight="1" spans="1:5">
      <c r="A18" s="202" t="s">
        <v>3143</v>
      </c>
      <c r="B18" s="203"/>
      <c r="C18" s="196"/>
      <c r="D18" s="197"/>
      <c r="E18" s="166" t="str">
        <f t="shared" si="0"/>
        <v>否</v>
      </c>
    </row>
    <row r="19" ht="36" customHeight="1" spans="1:5">
      <c r="A19" s="202" t="s">
        <v>3144</v>
      </c>
      <c r="B19" s="203"/>
      <c r="C19" s="203"/>
      <c r="D19" s="197"/>
      <c r="E19" s="166" t="str">
        <f t="shared" si="0"/>
        <v>否</v>
      </c>
    </row>
    <row r="20" ht="36" customHeight="1" spans="1:5">
      <c r="A20" s="204" t="s">
        <v>3145</v>
      </c>
      <c r="B20" s="205"/>
      <c r="C20" s="195"/>
      <c r="D20" s="198"/>
      <c r="E20" s="166" t="str">
        <f t="shared" si="0"/>
        <v>否</v>
      </c>
    </row>
    <row r="21" ht="36" customHeight="1" spans="1:5">
      <c r="A21" s="200" t="s">
        <v>165</v>
      </c>
      <c r="B21" s="195"/>
      <c r="C21" s="195"/>
      <c r="D21" s="198"/>
      <c r="E21" s="166" t="str">
        <f t="shared" si="0"/>
        <v>否</v>
      </c>
    </row>
    <row r="22" spans="2:2">
      <c r="B22" s="206"/>
    </row>
    <row r="23" spans="2:3">
      <c r="B23" s="207"/>
      <c r="C23" s="207"/>
    </row>
    <row r="24" spans="2:2">
      <c r="B24" s="206"/>
    </row>
    <row r="25" spans="2:3">
      <c r="B25" s="207"/>
      <c r="C25" s="207"/>
    </row>
    <row r="26" spans="2:2">
      <c r="B26" s="206"/>
    </row>
    <row r="27" spans="2:2">
      <c r="B27" s="206"/>
    </row>
    <row r="28" spans="2:3">
      <c r="B28" s="207"/>
      <c r="C28" s="207"/>
    </row>
    <row r="29" spans="2:2">
      <c r="B29" s="206"/>
    </row>
    <row r="30" spans="2:2">
      <c r="B30" s="206"/>
    </row>
    <row r="31" spans="2:2">
      <c r="B31" s="206"/>
    </row>
    <row r="32" spans="2:2">
      <c r="B32" s="206"/>
    </row>
    <row r="33" spans="2:3">
      <c r="B33" s="207"/>
      <c r="C33" s="207"/>
    </row>
    <row r="34" spans="2:2">
      <c r="B34" s="206"/>
    </row>
  </sheetData>
  <autoFilter ref="A3:E21">
    <filterColumn colId="4">
      <customFilters>
        <customFilter operator="equal" val="是"/>
      </customFilters>
    </filterColumn>
    <extLst/>
  </autoFilter>
  <mergeCells count="1">
    <mergeCell ref="A1:D1"/>
  </mergeCells>
  <conditionalFormatting sqref="E3:E21">
    <cfRule type="cellIs" dxfId="3" priority="2" stopIfTrue="1" operator="lessThanOrEqual">
      <formula>-1</formula>
    </cfRule>
  </conditionalFormatting>
  <conditionalFormatting sqref="E4:E2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6"/>
  <dimension ref="A1:XFD34"/>
  <sheetViews>
    <sheetView workbookViewId="0">
      <selection activeCell="A32" sqref="A32"/>
    </sheetView>
  </sheetViews>
  <sheetFormatPr defaultColWidth="8.89166666666667" defaultRowHeight="13.5"/>
  <cols>
    <col min="1" max="1" width="119.775" customWidth="1"/>
  </cols>
  <sheetData>
    <row r="1" ht="36.75" spans="1:1">
      <c r="A1" s="558" t="s">
        <v>4</v>
      </c>
    </row>
    <row r="2" ht="32.5" customHeight="1" spans="1:1">
      <c r="A2" s="559" t="s">
        <v>5</v>
      </c>
    </row>
    <row r="3" ht="32.5" customHeight="1" spans="1:1">
      <c r="A3" s="560" t="s">
        <v>6</v>
      </c>
    </row>
    <row r="4" ht="32.5" customHeight="1" spans="1:1">
      <c r="A4" s="561" t="s">
        <v>7</v>
      </c>
    </row>
    <row r="5" ht="32.5" customHeight="1" spans="1:1">
      <c r="A5" s="559" t="s">
        <v>8</v>
      </c>
    </row>
    <row r="6" ht="32.5" customHeight="1" spans="1:1">
      <c r="A6" s="559" t="s">
        <v>9</v>
      </c>
    </row>
    <row r="7" ht="32.5" customHeight="1" spans="1:1">
      <c r="A7" s="560" t="s">
        <v>10</v>
      </c>
    </row>
    <row r="8" ht="32.5" customHeight="1" spans="1:1">
      <c r="A8" s="560" t="s">
        <v>11</v>
      </c>
    </row>
    <row r="9" ht="32.5" customHeight="1" spans="1:1">
      <c r="A9" s="560" t="s">
        <v>12</v>
      </c>
    </row>
    <row r="10" ht="32.5" customHeight="1" spans="1:1">
      <c r="A10" s="560" t="s">
        <v>13</v>
      </c>
    </row>
    <row r="11" ht="32.5" customHeight="1" spans="1:1">
      <c r="A11" s="560" t="s">
        <v>14</v>
      </c>
    </row>
    <row r="12" ht="32.5" customHeight="1" spans="1:1">
      <c r="A12" s="559" t="s">
        <v>15</v>
      </c>
    </row>
    <row r="13" ht="32.5" customHeight="1" spans="1:1">
      <c r="A13" s="560" t="s">
        <v>16</v>
      </c>
    </row>
    <row r="14" ht="32.5" customHeight="1" spans="1:1">
      <c r="A14" s="560" t="s">
        <v>17</v>
      </c>
    </row>
    <row r="15" ht="32.5" customHeight="1" spans="1:1">
      <c r="A15" s="560" t="s">
        <v>18</v>
      </c>
    </row>
    <row r="16" ht="32.5" customHeight="1" spans="1:1">
      <c r="A16" s="560" t="s">
        <v>19</v>
      </c>
    </row>
    <row r="17" ht="32.5" customHeight="1" spans="1:1">
      <c r="A17" s="559" t="s">
        <v>20</v>
      </c>
    </row>
    <row r="18" ht="32.5" customHeight="1" spans="1:1">
      <c r="A18" s="562" t="s">
        <v>21</v>
      </c>
    </row>
    <row r="19" ht="32.5" customHeight="1" spans="1:1">
      <c r="A19" s="562" t="s">
        <v>22</v>
      </c>
    </row>
    <row r="20" ht="32.5" customHeight="1" spans="1:1">
      <c r="A20" s="563" t="s">
        <v>23</v>
      </c>
    </row>
    <row r="21" ht="32.5" customHeight="1" spans="1:1">
      <c r="A21" s="563" t="s">
        <v>24</v>
      </c>
    </row>
    <row r="22" ht="32.5" customHeight="1" spans="1:1">
      <c r="A22" s="563" t="s">
        <v>25</v>
      </c>
    </row>
    <row r="23" ht="32.5" customHeight="1" spans="1:1">
      <c r="A23" s="564" t="s">
        <v>26</v>
      </c>
    </row>
    <row r="24" ht="32.5" customHeight="1" spans="1:1">
      <c r="A24" s="564" t="s">
        <v>27</v>
      </c>
    </row>
    <row r="25" ht="32.5" customHeight="1" spans="1:1">
      <c r="A25" s="564" t="s">
        <v>28</v>
      </c>
    </row>
    <row r="26" ht="32.5" customHeight="1" spans="1:1">
      <c r="A26" s="564" t="s">
        <v>29</v>
      </c>
    </row>
    <row r="27" ht="32.5" customHeight="1" spans="1:1">
      <c r="A27" s="564" t="s">
        <v>30</v>
      </c>
    </row>
    <row r="28" ht="32.5" customHeight="1" spans="1:1">
      <c r="A28" s="564" t="s">
        <v>31</v>
      </c>
    </row>
    <row r="29" ht="32.5" customHeight="1" spans="1:1">
      <c r="A29" s="564" t="s">
        <v>32</v>
      </c>
    </row>
    <row r="30" ht="32.5" customHeight="1" spans="1:1">
      <c r="A30" s="564" t="s">
        <v>33</v>
      </c>
    </row>
    <row r="31" ht="32.5" customHeight="1" spans="1:1">
      <c r="A31" s="564" t="s">
        <v>34</v>
      </c>
    </row>
    <row r="32" ht="32.5" customHeight="1" spans="1:1">
      <c r="A32" s="564" t="s">
        <v>35</v>
      </c>
    </row>
    <row r="33" ht="32.5" customHeight="1" spans="1:1">
      <c r="A33" s="564" t="s">
        <v>36</v>
      </c>
    </row>
    <row r="34" ht="32.5" customHeight="1" spans="1:16384">
      <c r="A34" s="564" t="s">
        <v>37</v>
      </c>
      <c r="B34" s="565"/>
      <c r="C34" s="565"/>
      <c r="D34" s="565"/>
      <c r="E34" s="565"/>
      <c r="F34" s="565"/>
      <c r="G34" s="565"/>
      <c r="H34" s="565"/>
      <c r="I34" s="565"/>
      <c r="J34" s="565"/>
      <c r="K34" s="565"/>
      <c r="L34" s="565"/>
      <c r="M34" s="565"/>
      <c r="N34" s="565"/>
      <c r="O34" s="565"/>
      <c r="P34" s="565"/>
      <c r="Q34" s="565"/>
      <c r="R34" s="565"/>
      <c r="S34" s="565"/>
      <c r="T34" s="565"/>
      <c r="U34" s="565"/>
      <c r="V34" s="565"/>
      <c r="W34" s="565"/>
      <c r="X34" s="565"/>
      <c r="Y34" s="565"/>
      <c r="Z34" s="565"/>
      <c r="AA34" s="565"/>
      <c r="AB34" s="565"/>
      <c r="AC34" s="565"/>
      <c r="AD34" s="565"/>
      <c r="AE34" s="565"/>
      <c r="AF34" s="565"/>
      <c r="AG34" s="565"/>
      <c r="AH34" s="565"/>
      <c r="AI34" s="565"/>
      <c r="AJ34" s="565"/>
      <c r="AK34" s="565"/>
      <c r="AL34" s="565"/>
      <c r="AM34" s="565"/>
      <c r="AN34" s="565"/>
      <c r="AO34" s="565"/>
      <c r="AP34" s="565"/>
      <c r="AQ34" s="565"/>
      <c r="AR34" s="565"/>
      <c r="AS34" s="565"/>
      <c r="AT34" s="565"/>
      <c r="AU34" s="565"/>
      <c r="AV34" s="565"/>
      <c r="AW34" s="565"/>
      <c r="AX34" s="565"/>
      <c r="AY34" s="565"/>
      <c r="AZ34" s="565"/>
      <c r="BA34" s="565"/>
      <c r="BB34" s="565"/>
      <c r="BC34" s="565"/>
      <c r="BD34" s="565"/>
      <c r="BE34" s="565"/>
      <c r="BF34" s="565"/>
      <c r="BG34" s="565"/>
      <c r="BH34" s="565"/>
      <c r="BI34" s="565"/>
      <c r="BJ34" s="565"/>
      <c r="BK34" s="565"/>
      <c r="BL34" s="565"/>
      <c r="BM34" s="565"/>
      <c r="BN34" s="565"/>
      <c r="BO34" s="565"/>
      <c r="BP34" s="565"/>
      <c r="BQ34" s="565"/>
      <c r="BR34" s="565"/>
      <c r="BS34" s="565"/>
      <c r="BT34" s="565"/>
      <c r="BU34" s="565"/>
      <c r="BV34" s="565"/>
      <c r="BW34" s="565"/>
      <c r="BX34" s="565"/>
      <c r="BY34" s="565"/>
      <c r="BZ34" s="565"/>
      <c r="CA34" s="565"/>
      <c r="CB34" s="565"/>
      <c r="CC34" s="565"/>
      <c r="CD34" s="565"/>
      <c r="CE34" s="565"/>
      <c r="CF34" s="565"/>
      <c r="CG34" s="565"/>
      <c r="CH34" s="565"/>
      <c r="CI34" s="565"/>
      <c r="CJ34" s="565"/>
      <c r="CK34" s="565"/>
      <c r="CL34" s="565"/>
      <c r="CM34" s="565"/>
      <c r="CN34" s="565"/>
      <c r="CO34" s="565"/>
      <c r="CP34" s="565"/>
      <c r="CQ34" s="565"/>
      <c r="CR34" s="565"/>
      <c r="CS34" s="565"/>
      <c r="CT34" s="565"/>
      <c r="CU34" s="565"/>
      <c r="CV34" s="565"/>
      <c r="CW34" s="565"/>
      <c r="CX34" s="565"/>
      <c r="CY34" s="565"/>
      <c r="CZ34" s="565"/>
      <c r="DA34" s="565"/>
      <c r="DB34" s="565"/>
      <c r="DC34" s="565"/>
      <c r="DD34" s="565"/>
      <c r="DE34" s="565"/>
      <c r="DF34" s="565"/>
      <c r="DG34" s="565"/>
      <c r="DH34" s="565"/>
      <c r="DI34" s="565"/>
      <c r="DJ34" s="565"/>
      <c r="DK34" s="565"/>
      <c r="DL34" s="565"/>
      <c r="DM34" s="565"/>
      <c r="DN34" s="565"/>
      <c r="DO34" s="565"/>
      <c r="DP34" s="565"/>
      <c r="DQ34" s="565"/>
      <c r="DR34" s="565"/>
      <c r="DS34" s="565"/>
      <c r="DT34" s="565"/>
      <c r="DU34" s="565"/>
      <c r="DV34" s="565"/>
      <c r="DW34" s="565"/>
      <c r="DX34" s="565"/>
      <c r="DY34" s="565"/>
      <c r="DZ34" s="565"/>
      <c r="EA34" s="565"/>
      <c r="EB34" s="565"/>
      <c r="EC34" s="565"/>
      <c r="ED34" s="565"/>
      <c r="EE34" s="565"/>
      <c r="EF34" s="565"/>
      <c r="EG34" s="565"/>
      <c r="EH34" s="565"/>
      <c r="EI34" s="565"/>
      <c r="EJ34" s="565"/>
      <c r="EK34" s="565"/>
      <c r="EL34" s="565"/>
      <c r="EM34" s="565"/>
      <c r="EN34" s="565"/>
      <c r="EO34" s="565"/>
      <c r="EP34" s="565"/>
      <c r="EQ34" s="565"/>
      <c r="ER34" s="565"/>
      <c r="ES34" s="565"/>
      <c r="ET34" s="565"/>
      <c r="EU34" s="565"/>
      <c r="EV34" s="565"/>
      <c r="EW34" s="565"/>
      <c r="EX34" s="565"/>
      <c r="EY34" s="565"/>
      <c r="EZ34" s="565"/>
      <c r="FA34" s="565"/>
      <c r="FB34" s="565"/>
      <c r="FC34" s="565"/>
      <c r="FD34" s="565"/>
      <c r="FE34" s="565"/>
      <c r="FF34" s="565"/>
      <c r="FG34" s="565"/>
      <c r="FH34" s="565"/>
      <c r="FI34" s="565"/>
      <c r="FJ34" s="565"/>
      <c r="FK34" s="565"/>
      <c r="FL34" s="565"/>
      <c r="FM34" s="565"/>
      <c r="FN34" s="565"/>
      <c r="FO34" s="565"/>
      <c r="FP34" s="565"/>
      <c r="FQ34" s="565"/>
      <c r="FR34" s="565"/>
      <c r="FS34" s="565"/>
      <c r="FT34" s="565"/>
      <c r="FU34" s="565"/>
      <c r="FV34" s="565"/>
      <c r="FW34" s="565"/>
      <c r="FX34" s="565"/>
      <c r="FY34" s="565"/>
      <c r="FZ34" s="565"/>
      <c r="GA34" s="565"/>
      <c r="GB34" s="565"/>
      <c r="GC34" s="565"/>
      <c r="GD34" s="565"/>
      <c r="GE34" s="565"/>
      <c r="GF34" s="565"/>
      <c r="GG34" s="565"/>
      <c r="GH34" s="565"/>
      <c r="GI34" s="565"/>
      <c r="GJ34" s="565"/>
      <c r="GK34" s="565"/>
      <c r="GL34" s="565"/>
      <c r="GM34" s="565"/>
      <c r="GN34" s="565"/>
      <c r="GO34" s="565"/>
      <c r="GP34" s="565"/>
      <c r="GQ34" s="565"/>
      <c r="GR34" s="565"/>
      <c r="GS34" s="565"/>
      <c r="GT34" s="565"/>
      <c r="GU34" s="565"/>
      <c r="GV34" s="565"/>
      <c r="GW34" s="565"/>
      <c r="GX34" s="565"/>
      <c r="GY34" s="565"/>
      <c r="GZ34" s="565"/>
      <c r="HA34" s="565"/>
      <c r="HB34" s="565"/>
      <c r="HC34" s="565"/>
      <c r="HD34" s="565"/>
      <c r="HE34" s="565"/>
      <c r="HF34" s="565"/>
      <c r="HG34" s="565"/>
      <c r="HH34" s="565"/>
      <c r="HI34" s="565"/>
      <c r="HJ34" s="565"/>
      <c r="HK34" s="565"/>
      <c r="HL34" s="565"/>
      <c r="HM34" s="565"/>
      <c r="HN34" s="565"/>
      <c r="HO34" s="565"/>
      <c r="HP34" s="565"/>
      <c r="HQ34" s="565"/>
      <c r="HR34" s="565"/>
      <c r="HS34" s="565"/>
      <c r="HT34" s="565"/>
      <c r="HU34" s="565"/>
      <c r="HV34" s="565"/>
      <c r="HW34" s="565"/>
      <c r="HX34" s="565"/>
      <c r="HY34" s="565"/>
      <c r="HZ34" s="565"/>
      <c r="IA34" s="565"/>
      <c r="IB34" s="565"/>
      <c r="IC34" s="565"/>
      <c r="ID34" s="565"/>
      <c r="IE34" s="565"/>
      <c r="IF34" s="565"/>
      <c r="IG34" s="565"/>
      <c r="IH34" s="565"/>
      <c r="II34" s="565"/>
      <c r="IJ34" s="565"/>
      <c r="IK34" s="565"/>
      <c r="IL34" s="565"/>
      <c r="IM34" s="565"/>
      <c r="IN34" s="565"/>
      <c r="IO34" s="565"/>
      <c r="IP34" s="565"/>
      <c r="IQ34" s="565"/>
      <c r="IR34" s="565"/>
      <c r="IS34" s="565"/>
      <c r="IT34" s="565"/>
      <c r="IU34" s="565"/>
      <c r="IV34" s="565"/>
      <c r="IW34" s="565"/>
      <c r="IX34" s="565"/>
      <c r="IY34" s="565"/>
      <c r="IZ34" s="565"/>
      <c r="JA34" s="565"/>
      <c r="JB34" s="565"/>
      <c r="JC34" s="565"/>
      <c r="JD34" s="565"/>
      <c r="JE34" s="565"/>
      <c r="JF34" s="565"/>
      <c r="JG34" s="565"/>
      <c r="JH34" s="565"/>
      <c r="JI34" s="565"/>
      <c r="JJ34" s="565"/>
      <c r="JK34" s="565"/>
      <c r="JL34" s="565"/>
      <c r="JM34" s="565"/>
      <c r="JN34" s="565"/>
      <c r="JO34" s="565"/>
      <c r="JP34" s="565"/>
      <c r="JQ34" s="565"/>
      <c r="JR34" s="565"/>
      <c r="JS34" s="565"/>
      <c r="JT34" s="565"/>
      <c r="JU34" s="565"/>
      <c r="JV34" s="565"/>
      <c r="JW34" s="565"/>
      <c r="JX34" s="565"/>
      <c r="JY34" s="565"/>
      <c r="JZ34" s="565"/>
      <c r="KA34" s="565"/>
      <c r="KB34" s="565"/>
      <c r="KC34" s="565"/>
      <c r="KD34" s="565"/>
      <c r="KE34" s="565"/>
      <c r="KF34" s="565"/>
      <c r="KG34" s="565"/>
      <c r="KH34" s="565"/>
      <c r="KI34" s="565"/>
      <c r="KJ34" s="565"/>
      <c r="KK34" s="565"/>
      <c r="KL34" s="565"/>
      <c r="KM34" s="565"/>
      <c r="KN34" s="565"/>
      <c r="KO34" s="565"/>
      <c r="KP34" s="565"/>
      <c r="KQ34" s="565"/>
      <c r="KR34" s="565"/>
      <c r="KS34" s="565"/>
      <c r="KT34" s="565"/>
      <c r="KU34" s="565"/>
      <c r="KV34" s="565"/>
      <c r="KW34" s="565"/>
      <c r="KX34" s="565"/>
      <c r="KY34" s="565"/>
      <c r="KZ34" s="565"/>
      <c r="LA34" s="565"/>
      <c r="LB34" s="565"/>
      <c r="LC34" s="565"/>
      <c r="LD34" s="565"/>
      <c r="LE34" s="565"/>
      <c r="LF34" s="565"/>
      <c r="LG34" s="565"/>
      <c r="LH34" s="565"/>
      <c r="LI34" s="565"/>
      <c r="LJ34" s="565"/>
      <c r="LK34" s="565"/>
      <c r="LL34" s="565"/>
      <c r="LM34" s="565"/>
      <c r="LN34" s="565"/>
      <c r="LO34" s="565"/>
      <c r="LP34" s="565"/>
      <c r="LQ34" s="565"/>
      <c r="LR34" s="565"/>
      <c r="LS34" s="565"/>
      <c r="LT34" s="565"/>
      <c r="LU34" s="565"/>
      <c r="LV34" s="565"/>
      <c r="LW34" s="565"/>
      <c r="LX34" s="565"/>
      <c r="LY34" s="565"/>
      <c r="LZ34" s="565"/>
      <c r="MA34" s="565"/>
      <c r="MB34" s="565"/>
      <c r="MC34" s="565"/>
      <c r="MD34" s="565"/>
      <c r="ME34" s="565"/>
      <c r="MF34" s="565"/>
      <c r="MG34" s="565"/>
      <c r="MH34" s="565"/>
      <c r="MI34" s="565"/>
      <c r="MJ34" s="565"/>
      <c r="MK34" s="565"/>
      <c r="ML34" s="565"/>
      <c r="MM34" s="565"/>
      <c r="MN34" s="565"/>
      <c r="MO34" s="565"/>
      <c r="MP34" s="565"/>
      <c r="MQ34" s="565"/>
      <c r="MR34" s="565"/>
      <c r="MS34" s="565"/>
      <c r="MT34" s="565"/>
      <c r="MU34" s="565"/>
      <c r="MV34" s="565"/>
      <c r="MW34" s="565"/>
      <c r="MX34" s="565"/>
      <c r="MY34" s="565"/>
      <c r="MZ34" s="565"/>
      <c r="NA34" s="565"/>
      <c r="NB34" s="565"/>
      <c r="NC34" s="565"/>
      <c r="ND34" s="565"/>
      <c r="NE34" s="565"/>
      <c r="NF34" s="565"/>
      <c r="NG34" s="565"/>
      <c r="NH34" s="565"/>
      <c r="NI34" s="565"/>
      <c r="NJ34" s="565"/>
      <c r="NK34" s="565"/>
      <c r="NL34" s="565"/>
      <c r="NM34" s="565"/>
      <c r="NN34" s="565"/>
      <c r="NO34" s="565"/>
      <c r="NP34" s="565"/>
      <c r="NQ34" s="565"/>
      <c r="NR34" s="565"/>
      <c r="NS34" s="565"/>
      <c r="NT34" s="565"/>
      <c r="NU34" s="565"/>
      <c r="NV34" s="565"/>
      <c r="NW34" s="565"/>
      <c r="NX34" s="565"/>
      <c r="NY34" s="565"/>
      <c r="NZ34" s="565"/>
      <c r="OA34" s="565"/>
      <c r="OB34" s="565"/>
      <c r="OC34" s="565"/>
      <c r="OD34" s="565"/>
      <c r="OE34" s="565"/>
      <c r="OF34" s="565"/>
      <c r="OG34" s="565"/>
      <c r="OH34" s="565"/>
      <c r="OI34" s="565"/>
      <c r="OJ34" s="565"/>
      <c r="OK34" s="565"/>
      <c r="OL34" s="565"/>
      <c r="OM34" s="565"/>
      <c r="ON34" s="565"/>
      <c r="OO34" s="565"/>
      <c r="OP34" s="565"/>
      <c r="OQ34" s="565"/>
      <c r="OR34" s="565"/>
      <c r="OS34" s="565"/>
      <c r="OT34" s="565"/>
      <c r="OU34" s="565"/>
      <c r="OV34" s="565"/>
      <c r="OW34" s="565"/>
      <c r="OX34" s="565"/>
      <c r="OY34" s="565"/>
      <c r="OZ34" s="565"/>
      <c r="PA34" s="565"/>
      <c r="PB34" s="565"/>
      <c r="PC34" s="565"/>
      <c r="PD34" s="565"/>
      <c r="PE34" s="565"/>
      <c r="PF34" s="565"/>
      <c r="PG34" s="565"/>
      <c r="PH34" s="565"/>
      <c r="PI34" s="565"/>
      <c r="PJ34" s="565"/>
      <c r="PK34" s="565"/>
      <c r="PL34" s="565"/>
      <c r="PM34" s="565"/>
      <c r="PN34" s="565"/>
      <c r="PO34" s="565"/>
      <c r="PP34" s="565"/>
      <c r="PQ34" s="565"/>
      <c r="PR34" s="565"/>
      <c r="PS34" s="565"/>
      <c r="PT34" s="565"/>
      <c r="PU34" s="565"/>
      <c r="PV34" s="565"/>
      <c r="PW34" s="565"/>
      <c r="PX34" s="565"/>
      <c r="PY34" s="565"/>
      <c r="PZ34" s="565"/>
      <c r="QA34" s="565"/>
      <c r="QB34" s="565"/>
      <c r="QC34" s="565"/>
      <c r="QD34" s="565"/>
      <c r="QE34" s="565"/>
      <c r="QF34" s="565"/>
      <c r="QG34" s="565"/>
      <c r="QH34" s="565"/>
      <c r="QI34" s="565"/>
      <c r="QJ34" s="565"/>
      <c r="QK34" s="565"/>
      <c r="QL34" s="565"/>
      <c r="QM34" s="565"/>
      <c r="QN34" s="565"/>
      <c r="QO34" s="565"/>
      <c r="QP34" s="565"/>
      <c r="QQ34" s="565"/>
      <c r="QR34" s="565"/>
      <c r="QS34" s="565"/>
      <c r="QT34" s="565"/>
      <c r="QU34" s="565"/>
      <c r="QV34" s="565"/>
      <c r="QW34" s="565"/>
      <c r="QX34" s="565"/>
      <c r="QY34" s="565"/>
      <c r="QZ34" s="565"/>
      <c r="RA34" s="565"/>
      <c r="RB34" s="565"/>
      <c r="RC34" s="565"/>
      <c r="RD34" s="565"/>
      <c r="RE34" s="565"/>
      <c r="RF34" s="565"/>
      <c r="RG34" s="565"/>
      <c r="RH34" s="565"/>
      <c r="RI34" s="565"/>
      <c r="RJ34" s="565"/>
      <c r="RK34" s="565"/>
      <c r="RL34" s="565"/>
      <c r="RM34" s="565"/>
      <c r="RN34" s="565"/>
      <c r="RO34" s="565"/>
      <c r="RP34" s="565"/>
      <c r="RQ34" s="565"/>
      <c r="RR34" s="565"/>
      <c r="RS34" s="565"/>
      <c r="RT34" s="565"/>
      <c r="RU34" s="565"/>
      <c r="RV34" s="565"/>
      <c r="RW34" s="565"/>
      <c r="RX34" s="565"/>
      <c r="RY34" s="565"/>
      <c r="RZ34" s="565"/>
      <c r="SA34" s="565"/>
      <c r="SB34" s="565"/>
      <c r="SC34" s="565"/>
      <c r="SD34" s="565"/>
      <c r="SE34" s="565"/>
      <c r="SF34" s="565"/>
      <c r="SG34" s="565"/>
      <c r="SH34" s="565"/>
      <c r="SI34" s="565"/>
      <c r="SJ34" s="565"/>
      <c r="SK34" s="565"/>
      <c r="SL34" s="565"/>
      <c r="SM34" s="565"/>
      <c r="SN34" s="565"/>
      <c r="SO34" s="565"/>
      <c r="SP34" s="565"/>
      <c r="SQ34" s="565"/>
      <c r="SR34" s="565"/>
      <c r="SS34" s="565"/>
      <c r="ST34" s="565"/>
      <c r="SU34" s="565"/>
      <c r="SV34" s="565"/>
      <c r="SW34" s="565"/>
      <c r="SX34" s="565"/>
      <c r="SY34" s="565"/>
      <c r="SZ34" s="565"/>
      <c r="TA34" s="565"/>
      <c r="TB34" s="565"/>
      <c r="TC34" s="565"/>
      <c r="TD34" s="565"/>
      <c r="TE34" s="565"/>
      <c r="TF34" s="565"/>
      <c r="TG34" s="565"/>
      <c r="TH34" s="565"/>
      <c r="TI34" s="565"/>
      <c r="TJ34" s="565"/>
      <c r="TK34" s="565"/>
      <c r="TL34" s="565"/>
      <c r="TM34" s="565"/>
      <c r="TN34" s="565"/>
      <c r="TO34" s="565"/>
      <c r="TP34" s="565"/>
      <c r="TQ34" s="565"/>
      <c r="TR34" s="565"/>
      <c r="TS34" s="565"/>
      <c r="TT34" s="565"/>
      <c r="TU34" s="565"/>
      <c r="TV34" s="565"/>
      <c r="TW34" s="565"/>
      <c r="TX34" s="565"/>
      <c r="TY34" s="565"/>
      <c r="TZ34" s="565"/>
      <c r="UA34" s="565"/>
      <c r="UB34" s="565"/>
      <c r="UC34" s="565"/>
      <c r="UD34" s="565"/>
      <c r="UE34" s="565"/>
      <c r="UF34" s="565"/>
      <c r="UG34" s="565"/>
      <c r="UH34" s="565"/>
      <c r="UI34" s="565"/>
      <c r="UJ34" s="565"/>
      <c r="UK34" s="565"/>
      <c r="UL34" s="565"/>
      <c r="UM34" s="565"/>
      <c r="UN34" s="565"/>
      <c r="UO34" s="565"/>
      <c r="UP34" s="565"/>
      <c r="UQ34" s="565"/>
      <c r="UR34" s="565"/>
      <c r="US34" s="565"/>
      <c r="UT34" s="565"/>
      <c r="UU34" s="565"/>
      <c r="UV34" s="565"/>
      <c r="UW34" s="565"/>
      <c r="UX34" s="565"/>
      <c r="UY34" s="565"/>
      <c r="UZ34" s="565"/>
      <c r="VA34" s="565"/>
      <c r="VB34" s="565"/>
      <c r="VC34" s="565"/>
      <c r="VD34" s="565"/>
      <c r="VE34" s="565"/>
      <c r="VF34" s="565"/>
      <c r="VG34" s="565"/>
      <c r="VH34" s="565"/>
      <c r="VI34" s="565"/>
      <c r="VJ34" s="565"/>
      <c r="VK34" s="565"/>
      <c r="VL34" s="565"/>
      <c r="VM34" s="565"/>
      <c r="VN34" s="565"/>
      <c r="VO34" s="565"/>
      <c r="VP34" s="565"/>
      <c r="VQ34" s="565"/>
      <c r="VR34" s="565"/>
      <c r="VS34" s="565"/>
      <c r="VT34" s="565"/>
      <c r="VU34" s="565"/>
      <c r="VV34" s="565"/>
      <c r="VW34" s="565"/>
      <c r="VX34" s="565"/>
      <c r="VY34" s="565"/>
      <c r="VZ34" s="565"/>
      <c r="WA34" s="565"/>
      <c r="WB34" s="565"/>
      <c r="WC34" s="565"/>
      <c r="WD34" s="565"/>
      <c r="WE34" s="565"/>
      <c r="WF34" s="565"/>
      <c r="WG34" s="565"/>
      <c r="WH34" s="565"/>
      <c r="WI34" s="565"/>
      <c r="WJ34" s="565"/>
      <c r="WK34" s="565"/>
      <c r="WL34" s="565"/>
      <c r="WM34" s="565"/>
      <c r="WN34" s="565"/>
      <c r="WO34" s="565"/>
      <c r="WP34" s="565"/>
      <c r="WQ34" s="565"/>
      <c r="WR34" s="565"/>
      <c r="WS34" s="565"/>
      <c r="WT34" s="565"/>
      <c r="WU34" s="565"/>
      <c r="WV34" s="565"/>
      <c r="WW34" s="565"/>
      <c r="WX34" s="565"/>
      <c r="WY34" s="565"/>
      <c r="WZ34" s="565"/>
      <c r="XA34" s="565"/>
      <c r="XB34" s="565"/>
      <c r="XC34" s="565"/>
      <c r="XD34" s="565"/>
      <c r="XE34" s="565"/>
      <c r="XF34" s="565"/>
      <c r="XG34" s="565"/>
      <c r="XH34" s="565"/>
      <c r="XI34" s="565"/>
      <c r="XJ34" s="565"/>
      <c r="XK34" s="565"/>
      <c r="XL34" s="565"/>
      <c r="XM34" s="565"/>
      <c r="XN34" s="565"/>
      <c r="XO34" s="565"/>
      <c r="XP34" s="565"/>
      <c r="XQ34" s="565"/>
      <c r="XR34" s="565"/>
      <c r="XS34" s="565"/>
      <c r="XT34" s="565"/>
      <c r="XU34" s="565"/>
      <c r="XV34" s="565"/>
      <c r="XW34" s="565"/>
      <c r="XX34" s="565"/>
      <c r="XY34" s="565"/>
      <c r="XZ34" s="565"/>
      <c r="YA34" s="565"/>
      <c r="YB34" s="565"/>
      <c r="YC34" s="565"/>
      <c r="YD34" s="565"/>
      <c r="YE34" s="565"/>
      <c r="YF34" s="565"/>
      <c r="YG34" s="565"/>
      <c r="YH34" s="565"/>
      <c r="YI34" s="565"/>
      <c r="YJ34" s="565"/>
      <c r="YK34" s="565"/>
      <c r="YL34" s="565"/>
      <c r="YM34" s="565"/>
      <c r="YN34" s="565"/>
      <c r="YO34" s="565"/>
      <c r="YP34" s="565"/>
      <c r="YQ34" s="565"/>
      <c r="YR34" s="565"/>
      <c r="YS34" s="565"/>
      <c r="YT34" s="565"/>
      <c r="YU34" s="565"/>
      <c r="YV34" s="565"/>
      <c r="YW34" s="565"/>
      <c r="YX34" s="565"/>
      <c r="YY34" s="565"/>
      <c r="YZ34" s="565"/>
      <c r="ZA34" s="565"/>
      <c r="ZB34" s="565"/>
      <c r="ZC34" s="565"/>
      <c r="ZD34" s="565"/>
      <c r="ZE34" s="565"/>
      <c r="ZF34" s="565"/>
      <c r="ZG34" s="565"/>
      <c r="ZH34" s="565"/>
      <c r="ZI34" s="565"/>
      <c r="ZJ34" s="565"/>
      <c r="ZK34" s="565"/>
      <c r="ZL34" s="565"/>
      <c r="ZM34" s="565"/>
      <c r="ZN34" s="565"/>
      <c r="ZO34" s="565"/>
      <c r="ZP34" s="565"/>
      <c r="ZQ34" s="565"/>
      <c r="ZR34" s="565"/>
      <c r="ZS34" s="565"/>
      <c r="ZT34" s="565"/>
      <c r="ZU34" s="565"/>
      <c r="ZV34" s="565"/>
      <c r="ZW34" s="565"/>
      <c r="ZX34" s="565"/>
      <c r="ZY34" s="565"/>
      <c r="ZZ34" s="565"/>
      <c r="AAA34" s="565"/>
      <c r="AAB34" s="565"/>
      <c r="AAC34" s="565"/>
      <c r="AAD34" s="565"/>
      <c r="AAE34" s="565"/>
      <c r="AAF34" s="565"/>
      <c r="AAG34" s="565"/>
      <c r="AAH34" s="565"/>
      <c r="AAI34" s="565"/>
      <c r="AAJ34" s="565"/>
      <c r="AAK34" s="565"/>
      <c r="AAL34" s="565"/>
      <c r="AAM34" s="565"/>
      <c r="AAN34" s="565"/>
      <c r="AAO34" s="565"/>
      <c r="AAP34" s="565"/>
      <c r="AAQ34" s="565"/>
      <c r="AAR34" s="565"/>
      <c r="AAS34" s="565"/>
      <c r="AAT34" s="565"/>
      <c r="AAU34" s="565"/>
      <c r="AAV34" s="565"/>
      <c r="AAW34" s="565"/>
      <c r="AAX34" s="565"/>
      <c r="AAY34" s="565"/>
      <c r="AAZ34" s="565"/>
      <c r="ABA34" s="565"/>
      <c r="ABB34" s="565"/>
      <c r="ABC34" s="565"/>
      <c r="ABD34" s="565"/>
      <c r="ABE34" s="565"/>
      <c r="ABF34" s="565"/>
      <c r="ABG34" s="565"/>
      <c r="ABH34" s="565"/>
      <c r="ABI34" s="565"/>
      <c r="ABJ34" s="565"/>
      <c r="ABK34" s="565"/>
      <c r="ABL34" s="565"/>
      <c r="ABM34" s="565"/>
      <c r="ABN34" s="565"/>
      <c r="ABO34" s="565"/>
      <c r="ABP34" s="565"/>
      <c r="ABQ34" s="565"/>
      <c r="ABR34" s="565"/>
      <c r="ABS34" s="565"/>
      <c r="ABT34" s="565"/>
      <c r="ABU34" s="565"/>
      <c r="ABV34" s="565"/>
      <c r="ABW34" s="565"/>
      <c r="ABX34" s="565"/>
      <c r="ABY34" s="565"/>
      <c r="ABZ34" s="565"/>
      <c r="ACA34" s="565"/>
      <c r="ACB34" s="565"/>
      <c r="ACC34" s="565"/>
      <c r="ACD34" s="565"/>
      <c r="ACE34" s="565"/>
      <c r="ACF34" s="565"/>
      <c r="ACG34" s="565"/>
      <c r="ACH34" s="565"/>
      <c r="ACI34" s="565"/>
      <c r="ACJ34" s="565"/>
      <c r="ACK34" s="565"/>
      <c r="ACL34" s="565"/>
      <c r="ACM34" s="565"/>
      <c r="ACN34" s="565"/>
      <c r="ACO34" s="565"/>
      <c r="ACP34" s="565"/>
      <c r="ACQ34" s="565"/>
      <c r="ACR34" s="565"/>
      <c r="ACS34" s="565"/>
      <c r="ACT34" s="565"/>
      <c r="ACU34" s="565"/>
      <c r="ACV34" s="565"/>
      <c r="ACW34" s="565"/>
      <c r="ACX34" s="565"/>
      <c r="ACY34" s="565"/>
      <c r="ACZ34" s="565"/>
      <c r="ADA34" s="565"/>
      <c r="ADB34" s="565"/>
      <c r="ADC34" s="565"/>
      <c r="ADD34" s="565"/>
      <c r="ADE34" s="565"/>
      <c r="ADF34" s="565"/>
      <c r="ADG34" s="565"/>
      <c r="ADH34" s="565"/>
      <c r="ADI34" s="565"/>
      <c r="ADJ34" s="565"/>
      <c r="ADK34" s="565"/>
      <c r="ADL34" s="565"/>
      <c r="ADM34" s="565"/>
      <c r="ADN34" s="565"/>
      <c r="ADO34" s="565"/>
      <c r="ADP34" s="565"/>
      <c r="ADQ34" s="565"/>
      <c r="ADR34" s="565"/>
      <c r="ADS34" s="565"/>
      <c r="ADT34" s="565"/>
      <c r="ADU34" s="565"/>
      <c r="ADV34" s="565"/>
      <c r="ADW34" s="565"/>
      <c r="ADX34" s="565"/>
      <c r="ADY34" s="565"/>
      <c r="ADZ34" s="565"/>
      <c r="AEA34" s="565"/>
      <c r="AEB34" s="565"/>
      <c r="AEC34" s="565"/>
      <c r="AED34" s="565"/>
      <c r="AEE34" s="565"/>
      <c r="AEF34" s="565"/>
      <c r="AEG34" s="565"/>
      <c r="AEH34" s="565"/>
      <c r="AEI34" s="565"/>
      <c r="AEJ34" s="565"/>
      <c r="AEK34" s="565"/>
      <c r="AEL34" s="565"/>
      <c r="AEM34" s="565"/>
      <c r="AEN34" s="565"/>
      <c r="AEO34" s="565"/>
      <c r="AEP34" s="565"/>
      <c r="AEQ34" s="565"/>
      <c r="AER34" s="565"/>
      <c r="AES34" s="565"/>
      <c r="AET34" s="565"/>
      <c r="AEU34" s="565"/>
      <c r="AEV34" s="565"/>
      <c r="AEW34" s="565"/>
      <c r="AEX34" s="565"/>
      <c r="AEY34" s="565"/>
      <c r="AEZ34" s="565"/>
      <c r="AFA34" s="565"/>
      <c r="AFB34" s="565"/>
      <c r="AFC34" s="565"/>
      <c r="AFD34" s="565"/>
      <c r="AFE34" s="565"/>
      <c r="AFF34" s="565"/>
      <c r="AFG34" s="565"/>
      <c r="AFH34" s="565"/>
      <c r="AFI34" s="565"/>
      <c r="AFJ34" s="565"/>
      <c r="AFK34" s="565"/>
      <c r="AFL34" s="565"/>
      <c r="AFM34" s="565"/>
      <c r="AFN34" s="565"/>
      <c r="AFO34" s="565"/>
      <c r="AFP34" s="565"/>
      <c r="AFQ34" s="565"/>
      <c r="AFR34" s="565"/>
      <c r="AFS34" s="565"/>
      <c r="AFT34" s="565"/>
      <c r="AFU34" s="565"/>
      <c r="AFV34" s="565"/>
      <c r="AFW34" s="565"/>
      <c r="AFX34" s="565"/>
      <c r="AFY34" s="565"/>
      <c r="AFZ34" s="565"/>
      <c r="AGA34" s="565"/>
      <c r="AGB34" s="565"/>
      <c r="AGC34" s="565"/>
      <c r="AGD34" s="565"/>
      <c r="AGE34" s="565"/>
      <c r="AGF34" s="565"/>
      <c r="AGG34" s="565"/>
      <c r="AGH34" s="565"/>
      <c r="AGI34" s="565"/>
      <c r="AGJ34" s="565"/>
      <c r="AGK34" s="565"/>
      <c r="AGL34" s="565"/>
      <c r="AGM34" s="565"/>
      <c r="AGN34" s="565"/>
      <c r="AGO34" s="565"/>
      <c r="AGP34" s="565"/>
      <c r="AGQ34" s="565"/>
      <c r="AGR34" s="565"/>
      <c r="AGS34" s="565"/>
      <c r="AGT34" s="565"/>
      <c r="AGU34" s="565"/>
      <c r="AGV34" s="565"/>
      <c r="AGW34" s="565"/>
      <c r="AGX34" s="565"/>
      <c r="AGY34" s="565"/>
      <c r="AGZ34" s="565"/>
      <c r="AHA34" s="565"/>
      <c r="AHB34" s="565"/>
      <c r="AHC34" s="565"/>
      <c r="AHD34" s="565"/>
      <c r="AHE34" s="565"/>
      <c r="AHF34" s="565"/>
      <c r="AHG34" s="565"/>
      <c r="AHH34" s="565"/>
      <c r="AHI34" s="565"/>
      <c r="AHJ34" s="565"/>
      <c r="AHK34" s="565"/>
      <c r="AHL34" s="565"/>
      <c r="AHM34" s="565"/>
      <c r="AHN34" s="565"/>
      <c r="AHO34" s="565"/>
      <c r="AHP34" s="565"/>
      <c r="AHQ34" s="565"/>
      <c r="AHR34" s="565"/>
      <c r="AHS34" s="565"/>
      <c r="AHT34" s="565"/>
      <c r="AHU34" s="565"/>
      <c r="AHV34" s="565"/>
      <c r="AHW34" s="565"/>
      <c r="AHX34" s="565"/>
      <c r="AHY34" s="565"/>
      <c r="AHZ34" s="565"/>
      <c r="AIA34" s="565"/>
      <c r="AIB34" s="565"/>
      <c r="AIC34" s="565"/>
      <c r="AID34" s="565"/>
      <c r="AIE34" s="565"/>
      <c r="AIF34" s="565"/>
      <c r="AIG34" s="565"/>
      <c r="AIH34" s="565"/>
      <c r="AII34" s="565"/>
      <c r="AIJ34" s="565"/>
      <c r="AIK34" s="565"/>
      <c r="AIL34" s="565"/>
      <c r="AIM34" s="565"/>
      <c r="AIN34" s="565"/>
      <c r="AIO34" s="565"/>
      <c r="AIP34" s="565"/>
      <c r="AIQ34" s="565"/>
      <c r="AIR34" s="565"/>
      <c r="AIS34" s="565"/>
      <c r="AIT34" s="565"/>
      <c r="AIU34" s="565"/>
      <c r="AIV34" s="565"/>
      <c r="AIW34" s="565"/>
      <c r="AIX34" s="565"/>
      <c r="AIY34" s="565"/>
      <c r="AIZ34" s="565"/>
      <c r="AJA34" s="565"/>
      <c r="AJB34" s="565"/>
      <c r="AJC34" s="565"/>
      <c r="AJD34" s="565"/>
      <c r="AJE34" s="565"/>
      <c r="AJF34" s="565"/>
      <c r="AJG34" s="565"/>
      <c r="AJH34" s="565"/>
      <c r="AJI34" s="565"/>
      <c r="AJJ34" s="565"/>
      <c r="AJK34" s="565"/>
      <c r="AJL34" s="565"/>
      <c r="AJM34" s="565"/>
      <c r="AJN34" s="565"/>
      <c r="AJO34" s="565"/>
      <c r="AJP34" s="565"/>
      <c r="AJQ34" s="565"/>
      <c r="AJR34" s="565"/>
      <c r="AJS34" s="565"/>
      <c r="AJT34" s="565"/>
      <c r="AJU34" s="565"/>
      <c r="AJV34" s="565"/>
      <c r="AJW34" s="565"/>
      <c r="AJX34" s="565"/>
      <c r="AJY34" s="565"/>
      <c r="AJZ34" s="565"/>
      <c r="AKA34" s="565"/>
      <c r="AKB34" s="565"/>
      <c r="AKC34" s="565"/>
      <c r="AKD34" s="565"/>
      <c r="AKE34" s="565"/>
      <c r="AKF34" s="565"/>
      <c r="AKG34" s="565"/>
      <c r="AKH34" s="565"/>
      <c r="AKI34" s="565"/>
      <c r="AKJ34" s="565"/>
      <c r="AKK34" s="565"/>
      <c r="AKL34" s="565"/>
      <c r="AKM34" s="565"/>
      <c r="AKN34" s="565"/>
      <c r="AKO34" s="565"/>
      <c r="AKP34" s="565"/>
      <c r="AKQ34" s="565"/>
      <c r="AKR34" s="565"/>
      <c r="AKS34" s="565"/>
      <c r="AKT34" s="565"/>
      <c r="AKU34" s="565"/>
      <c r="AKV34" s="565"/>
      <c r="AKW34" s="565"/>
      <c r="AKX34" s="565"/>
      <c r="AKY34" s="565"/>
      <c r="AKZ34" s="565"/>
      <c r="ALA34" s="565"/>
      <c r="ALB34" s="565"/>
      <c r="ALC34" s="565"/>
      <c r="ALD34" s="565"/>
      <c r="ALE34" s="565"/>
      <c r="ALF34" s="565"/>
      <c r="ALG34" s="565"/>
      <c r="ALH34" s="565"/>
      <c r="ALI34" s="565"/>
      <c r="ALJ34" s="565"/>
      <c r="ALK34" s="565"/>
      <c r="ALL34" s="565"/>
      <c r="ALM34" s="565"/>
      <c r="ALN34" s="565"/>
      <c r="ALO34" s="565"/>
      <c r="ALP34" s="565"/>
      <c r="ALQ34" s="565"/>
      <c r="ALR34" s="565"/>
      <c r="ALS34" s="565"/>
      <c r="ALT34" s="565"/>
      <c r="ALU34" s="565"/>
      <c r="ALV34" s="565"/>
      <c r="ALW34" s="565"/>
      <c r="ALX34" s="565"/>
      <c r="ALY34" s="565"/>
      <c r="ALZ34" s="565"/>
      <c r="AMA34" s="565"/>
      <c r="AMB34" s="565"/>
      <c r="AMC34" s="565"/>
      <c r="AMD34" s="565"/>
      <c r="AME34" s="565"/>
      <c r="AMF34" s="565"/>
      <c r="AMG34" s="565"/>
      <c r="AMH34" s="565"/>
      <c r="AMI34" s="565"/>
      <c r="AMJ34" s="565"/>
      <c r="AMK34" s="565"/>
      <c r="AML34" s="565"/>
      <c r="AMM34" s="565"/>
      <c r="AMN34" s="565"/>
      <c r="AMO34" s="565"/>
      <c r="AMP34" s="565"/>
      <c r="AMQ34" s="565"/>
      <c r="AMR34" s="565"/>
      <c r="AMS34" s="565"/>
      <c r="AMT34" s="565"/>
      <c r="AMU34" s="565"/>
      <c r="AMV34" s="565"/>
      <c r="AMW34" s="565"/>
      <c r="AMX34" s="565"/>
      <c r="AMY34" s="565"/>
      <c r="AMZ34" s="565"/>
      <c r="ANA34" s="565"/>
      <c r="ANB34" s="565"/>
      <c r="ANC34" s="565"/>
      <c r="AND34" s="565"/>
      <c r="ANE34" s="565"/>
      <c r="ANF34" s="565"/>
      <c r="ANG34" s="565"/>
      <c r="ANH34" s="565"/>
      <c r="ANI34" s="565"/>
      <c r="ANJ34" s="565"/>
      <c r="ANK34" s="565"/>
      <c r="ANL34" s="565"/>
      <c r="ANM34" s="565"/>
      <c r="ANN34" s="565"/>
      <c r="ANO34" s="565"/>
      <c r="ANP34" s="565"/>
      <c r="ANQ34" s="565"/>
      <c r="ANR34" s="565"/>
      <c r="ANS34" s="565"/>
      <c r="ANT34" s="565"/>
      <c r="ANU34" s="565"/>
      <c r="ANV34" s="565"/>
      <c r="ANW34" s="565"/>
      <c r="ANX34" s="565"/>
      <c r="ANY34" s="565"/>
      <c r="ANZ34" s="565"/>
      <c r="AOA34" s="565"/>
      <c r="AOB34" s="565"/>
      <c r="AOC34" s="565"/>
      <c r="AOD34" s="565"/>
      <c r="AOE34" s="565"/>
      <c r="AOF34" s="565"/>
      <c r="AOG34" s="565"/>
      <c r="AOH34" s="565"/>
      <c r="AOI34" s="565"/>
      <c r="AOJ34" s="565"/>
      <c r="AOK34" s="565"/>
      <c r="AOL34" s="565"/>
      <c r="AOM34" s="565"/>
      <c r="AON34" s="565"/>
      <c r="AOO34" s="565"/>
      <c r="AOP34" s="565"/>
      <c r="AOQ34" s="565"/>
      <c r="AOR34" s="565"/>
      <c r="AOS34" s="565"/>
      <c r="AOT34" s="565"/>
      <c r="AOU34" s="565"/>
      <c r="AOV34" s="565"/>
      <c r="AOW34" s="565"/>
      <c r="AOX34" s="565"/>
      <c r="AOY34" s="565"/>
      <c r="AOZ34" s="565"/>
      <c r="APA34" s="565"/>
      <c r="APB34" s="565"/>
      <c r="APC34" s="565"/>
      <c r="APD34" s="565"/>
      <c r="APE34" s="565"/>
      <c r="APF34" s="565"/>
      <c r="APG34" s="565"/>
      <c r="APH34" s="565"/>
      <c r="API34" s="565"/>
      <c r="APJ34" s="565"/>
      <c r="APK34" s="565"/>
      <c r="APL34" s="565"/>
      <c r="APM34" s="565"/>
      <c r="APN34" s="565"/>
      <c r="APO34" s="565"/>
      <c r="APP34" s="565"/>
      <c r="APQ34" s="565"/>
      <c r="APR34" s="565"/>
      <c r="APS34" s="565"/>
      <c r="APT34" s="565"/>
      <c r="APU34" s="565"/>
      <c r="APV34" s="565"/>
      <c r="APW34" s="565"/>
      <c r="APX34" s="565"/>
      <c r="APY34" s="565"/>
      <c r="APZ34" s="565"/>
      <c r="AQA34" s="565"/>
      <c r="AQB34" s="565"/>
      <c r="AQC34" s="565"/>
      <c r="AQD34" s="565"/>
      <c r="AQE34" s="565"/>
      <c r="AQF34" s="565"/>
      <c r="AQG34" s="565"/>
      <c r="AQH34" s="565"/>
      <c r="AQI34" s="565"/>
      <c r="AQJ34" s="565"/>
      <c r="AQK34" s="565"/>
      <c r="AQL34" s="565"/>
      <c r="AQM34" s="565"/>
      <c r="AQN34" s="565"/>
      <c r="AQO34" s="565"/>
      <c r="AQP34" s="565"/>
      <c r="AQQ34" s="565"/>
      <c r="AQR34" s="565"/>
      <c r="AQS34" s="565"/>
      <c r="AQT34" s="565"/>
      <c r="AQU34" s="565"/>
      <c r="AQV34" s="565"/>
      <c r="AQW34" s="565"/>
      <c r="AQX34" s="565"/>
      <c r="AQY34" s="565"/>
      <c r="AQZ34" s="565"/>
      <c r="ARA34" s="565"/>
      <c r="ARB34" s="565"/>
      <c r="ARC34" s="565"/>
      <c r="ARD34" s="565"/>
      <c r="ARE34" s="565"/>
      <c r="ARF34" s="565"/>
      <c r="ARG34" s="565"/>
      <c r="ARH34" s="565"/>
      <c r="ARI34" s="565"/>
      <c r="ARJ34" s="565"/>
      <c r="ARK34" s="565"/>
      <c r="ARL34" s="565"/>
      <c r="ARM34" s="565"/>
      <c r="ARN34" s="565"/>
      <c r="ARO34" s="565"/>
      <c r="ARP34" s="565"/>
      <c r="ARQ34" s="565"/>
      <c r="ARR34" s="565"/>
      <c r="ARS34" s="565"/>
      <c r="ART34" s="565"/>
      <c r="ARU34" s="565"/>
      <c r="ARV34" s="565"/>
      <c r="ARW34" s="565"/>
      <c r="ARX34" s="565"/>
      <c r="ARY34" s="565"/>
      <c r="ARZ34" s="565"/>
      <c r="ASA34" s="565"/>
      <c r="ASB34" s="565"/>
      <c r="ASC34" s="565"/>
      <c r="ASD34" s="565"/>
      <c r="ASE34" s="565"/>
      <c r="ASF34" s="565"/>
      <c r="ASG34" s="565"/>
      <c r="ASH34" s="565"/>
      <c r="ASI34" s="565"/>
      <c r="ASJ34" s="565"/>
      <c r="ASK34" s="565"/>
      <c r="ASL34" s="565"/>
      <c r="ASM34" s="565"/>
      <c r="ASN34" s="565"/>
      <c r="ASO34" s="565"/>
      <c r="ASP34" s="565"/>
      <c r="ASQ34" s="565"/>
      <c r="ASR34" s="565"/>
      <c r="ASS34" s="565"/>
      <c r="AST34" s="565"/>
      <c r="ASU34" s="565"/>
      <c r="ASV34" s="565"/>
      <c r="ASW34" s="565"/>
      <c r="ASX34" s="565"/>
      <c r="ASY34" s="565"/>
      <c r="ASZ34" s="565"/>
      <c r="ATA34" s="565"/>
      <c r="ATB34" s="565"/>
      <c r="ATC34" s="565"/>
      <c r="ATD34" s="565"/>
      <c r="ATE34" s="565"/>
      <c r="ATF34" s="565"/>
      <c r="ATG34" s="565"/>
      <c r="ATH34" s="565"/>
      <c r="ATI34" s="565"/>
      <c r="ATJ34" s="565"/>
      <c r="ATK34" s="565"/>
      <c r="ATL34" s="565"/>
      <c r="ATM34" s="565"/>
      <c r="ATN34" s="565"/>
      <c r="ATO34" s="565"/>
      <c r="ATP34" s="565"/>
      <c r="ATQ34" s="565"/>
      <c r="ATR34" s="565"/>
      <c r="ATS34" s="565"/>
      <c r="ATT34" s="565"/>
      <c r="ATU34" s="565"/>
      <c r="ATV34" s="565"/>
      <c r="ATW34" s="565"/>
      <c r="ATX34" s="565"/>
      <c r="ATY34" s="565"/>
      <c r="ATZ34" s="565"/>
      <c r="AUA34" s="565"/>
      <c r="AUB34" s="565"/>
      <c r="AUC34" s="565"/>
      <c r="AUD34" s="565"/>
      <c r="AUE34" s="565"/>
      <c r="AUF34" s="565"/>
      <c r="AUG34" s="565"/>
      <c r="AUH34" s="565"/>
      <c r="AUI34" s="565"/>
      <c r="AUJ34" s="565"/>
      <c r="AUK34" s="565"/>
      <c r="AUL34" s="565"/>
      <c r="AUM34" s="565"/>
      <c r="AUN34" s="565"/>
      <c r="AUO34" s="565"/>
      <c r="AUP34" s="565"/>
      <c r="AUQ34" s="565"/>
      <c r="AUR34" s="565"/>
      <c r="AUS34" s="565"/>
      <c r="AUT34" s="565"/>
      <c r="AUU34" s="565"/>
      <c r="AUV34" s="565"/>
      <c r="AUW34" s="565"/>
      <c r="AUX34" s="565"/>
      <c r="AUY34" s="565"/>
      <c r="AUZ34" s="565"/>
      <c r="AVA34" s="565"/>
      <c r="AVB34" s="565"/>
      <c r="AVC34" s="565"/>
      <c r="AVD34" s="565"/>
      <c r="AVE34" s="565"/>
      <c r="AVF34" s="565"/>
      <c r="AVG34" s="565"/>
      <c r="AVH34" s="565"/>
      <c r="AVI34" s="565"/>
      <c r="AVJ34" s="565"/>
      <c r="AVK34" s="565"/>
      <c r="AVL34" s="565"/>
      <c r="AVM34" s="565"/>
      <c r="AVN34" s="565"/>
      <c r="AVO34" s="565"/>
      <c r="AVP34" s="565"/>
      <c r="AVQ34" s="565"/>
      <c r="AVR34" s="565"/>
      <c r="AVS34" s="565"/>
      <c r="AVT34" s="565"/>
      <c r="AVU34" s="565"/>
      <c r="AVV34" s="565"/>
      <c r="AVW34" s="565"/>
      <c r="AVX34" s="565"/>
      <c r="AVY34" s="565"/>
      <c r="AVZ34" s="565"/>
      <c r="AWA34" s="565"/>
      <c r="AWB34" s="565"/>
      <c r="AWC34" s="565"/>
      <c r="AWD34" s="565"/>
      <c r="AWE34" s="565"/>
      <c r="AWF34" s="565"/>
      <c r="AWG34" s="565"/>
      <c r="AWH34" s="565"/>
      <c r="AWI34" s="565"/>
      <c r="AWJ34" s="565"/>
      <c r="AWK34" s="565"/>
      <c r="AWL34" s="565"/>
      <c r="AWM34" s="565"/>
      <c r="AWN34" s="565"/>
      <c r="AWO34" s="565"/>
      <c r="AWP34" s="565"/>
      <c r="AWQ34" s="565"/>
      <c r="AWR34" s="565"/>
      <c r="AWS34" s="565"/>
      <c r="AWT34" s="565"/>
      <c r="AWU34" s="565"/>
      <c r="AWV34" s="565"/>
      <c r="AWW34" s="565"/>
      <c r="AWX34" s="565"/>
      <c r="AWY34" s="565"/>
      <c r="AWZ34" s="565"/>
      <c r="AXA34" s="565"/>
      <c r="AXB34" s="565"/>
      <c r="AXC34" s="565"/>
      <c r="AXD34" s="565"/>
      <c r="AXE34" s="565"/>
      <c r="AXF34" s="565"/>
      <c r="AXG34" s="565"/>
      <c r="AXH34" s="565"/>
      <c r="AXI34" s="565"/>
      <c r="AXJ34" s="565"/>
      <c r="AXK34" s="565"/>
      <c r="AXL34" s="565"/>
      <c r="AXM34" s="565"/>
      <c r="AXN34" s="565"/>
      <c r="AXO34" s="565"/>
      <c r="AXP34" s="565"/>
      <c r="AXQ34" s="565"/>
      <c r="AXR34" s="565"/>
      <c r="AXS34" s="565"/>
      <c r="AXT34" s="565"/>
      <c r="AXU34" s="565"/>
      <c r="AXV34" s="565"/>
      <c r="AXW34" s="565"/>
      <c r="AXX34" s="565"/>
      <c r="AXY34" s="565"/>
      <c r="AXZ34" s="565"/>
      <c r="AYA34" s="565"/>
      <c r="AYB34" s="565"/>
      <c r="AYC34" s="565"/>
      <c r="AYD34" s="565"/>
      <c r="AYE34" s="565"/>
      <c r="AYF34" s="565"/>
      <c r="AYG34" s="565"/>
      <c r="AYH34" s="565"/>
      <c r="AYI34" s="565"/>
      <c r="AYJ34" s="565"/>
      <c r="AYK34" s="565"/>
      <c r="AYL34" s="565"/>
      <c r="AYM34" s="565"/>
      <c r="AYN34" s="565"/>
      <c r="AYO34" s="565"/>
      <c r="AYP34" s="565"/>
      <c r="AYQ34" s="565"/>
      <c r="AYR34" s="565"/>
      <c r="AYS34" s="565"/>
      <c r="AYT34" s="565"/>
      <c r="AYU34" s="565"/>
      <c r="AYV34" s="565"/>
      <c r="AYW34" s="565"/>
      <c r="AYX34" s="565"/>
      <c r="AYY34" s="565"/>
      <c r="AYZ34" s="565"/>
      <c r="AZA34" s="565"/>
      <c r="AZB34" s="565"/>
      <c r="AZC34" s="565"/>
      <c r="AZD34" s="565"/>
      <c r="AZE34" s="565"/>
      <c r="AZF34" s="565"/>
      <c r="AZG34" s="565"/>
      <c r="AZH34" s="565"/>
      <c r="AZI34" s="565"/>
      <c r="AZJ34" s="565"/>
      <c r="AZK34" s="565"/>
      <c r="AZL34" s="565"/>
      <c r="AZM34" s="565"/>
      <c r="AZN34" s="565"/>
      <c r="AZO34" s="565"/>
      <c r="AZP34" s="565"/>
      <c r="AZQ34" s="565"/>
      <c r="AZR34" s="565"/>
      <c r="AZS34" s="565"/>
      <c r="AZT34" s="565"/>
      <c r="AZU34" s="565"/>
      <c r="AZV34" s="565"/>
      <c r="AZW34" s="565"/>
      <c r="AZX34" s="565"/>
      <c r="AZY34" s="565"/>
      <c r="AZZ34" s="565"/>
      <c r="BAA34" s="565"/>
      <c r="BAB34" s="565"/>
      <c r="BAC34" s="565"/>
      <c r="BAD34" s="565"/>
      <c r="BAE34" s="565"/>
      <c r="BAF34" s="565"/>
      <c r="BAG34" s="565"/>
      <c r="BAH34" s="565"/>
      <c r="BAI34" s="565"/>
      <c r="BAJ34" s="565"/>
      <c r="BAK34" s="565"/>
      <c r="BAL34" s="565"/>
      <c r="BAM34" s="565"/>
      <c r="BAN34" s="565"/>
      <c r="BAO34" s="565"/>
      <c r="BAP34" s="565"/>
      <c r="BAQ34" s="565"/>
      <c r="BAR34" s="565"/>
      <c r="BAS34" s="565"/>
      <c r="BAT34" s="565"/>
      <c r="BAU34" s="565"/>
      <c r="BAV34" s="565"/>
      <c r="BAW34" s="565"/>
      <c r="BAX34" s="565"/>
      <c r="BAY34" s="565"/>
      <c r="BAZ34" s="565"/>
      <c r="BBA34" s="565"/>
      <c r="BBB34" s="565"/>
      <c r="BBC34" s="565"/>
      <c r="BBD34" s="565"/>
      <c r="BBE34" s="565"/>
      <c r="BBF34" s="565"/>
      <c r="BBG34" s="565"/>
      <c r="BBH34" s="565"/>
      <c r="BBI34" s="565"/>
      <c r="BBJ34" s="565"/>
      <c r="BBK34" s="565"/>
      <c r="BBL34" s="565"/>
      <c r="BBM34" s="565"/>
      <c r="BBN34" s="565"/>
      <c r="BBO34" s="565"/>
      <c r="BBP34" s="565"/>
      <c r="BBQ34" s="565"/>
      <c r="BBR34" s="565"/>
      <c r="BBS34" s="565"/>
      <c r="BBT34" s="565"/>
      <c r="BBU34" s="565"/>
      <c r="BBV34" s="565"/>
      <c r="BBW34" s="565"/>
      <c r="BBX34" s="565"/>
      <c r="BBY34" s="565"/>
      <c r="BBZ34" s="565"/>
      <c r="BCA34" s="565"/>
      <c r="BCB34" s="565"/>
      <c r="BCC34" s="565"/>
      <c r="BCD34" s="565"/>
      <c r="BCE34" s="565"/>
      <c r="BCF34" s="565"/>
      <c r="BCG34" s="565"/>
      <c r="BCH34" s="565"/>
      <c r="BCI34" s="565"/>
      <c r="BCJ34" s="565"/>
      <c r="BCK34" s="565"/>
      <c r="BCL34" s="565"/>
      <c r="BCM34" s="565"/>
      <c r="BCN34" s="565"/>
      <c r="BCO34" s="565"/>
      <c r="BCP34" s="565"/>
      <c r="BCQ34" s="565"/>
      <c r="BCR34" s="565"/>
      <c r="BCS34" s="565"/>
      <c r="BCT34" s="565"/>
      <c r="BCU34" s="565"/>
      <c r="BCV34" s="565"/>
      <c r="BCW34" s="565"/>
      <c r="BCX34" s="565"/>
      <c r="BCY34" s="565"/>
      <c r="BCZ34" s="565"/>
      <c r="BDA34" s="565"/>
      <c r="BDB34" s="565"/>
      <c r="BDC34" s="565"/>
      <c r="BDD34" s="565"/>
      <c r="BDE34" s="565"/>
      <c r="BDF34" s="565"/>
      <c r="BDG34" s="565"/>
      <c r="BDH34" s="565"/>
      <c r="BDI34" s="565"/>
      <c r="BDJ34" s="565"/>
      <c r="BDK34" s="565"/>
      <c r="BDL34" s="565"/>
      <c r="BDM34" s="565"/>
      <c r="BDN34" s="565"/>
      <c r="BDO34" s="565"/>
      <c r="BDP34" s="565"/>
      <c r="BDQ34" s="565"/>
      <c r="BDR34" s="565"/>
      <c r="BDS34" s="565"/>
      <c r="BDT34" s="565"/>
      <c r="BDU34" s="565"/>
      <c r="BDV34" s="565"/>
      <c r="BDW34" s="565"/>
      <c r="BDX34" s="565"/>
      <c r="BDY34" s="565"/>
      <c r="BDZ34" s="565"/>
      <c r="BEA34" s="565"/>
      <c r="BEB34" s="565"/>
      <c r="BEC34" s="565"/>
      <c r="BED34" s="565"/>
      <c r="BEE34" s="565"/>
      <c r="BEF34" s="565"/>
      <c r="BEG34" s="565"/>
      <c r="BEH34" s="565"/>
      <c r="BEI34" s="565"/>
      <c r="BEJ34" s="565"/>
      <c r="BEK34" s="565"/>
      <c r="BEL34" s="565"/>
      <c r="BEM34" s="565"/>
      <c r="BEN34" s="565"/>
      <c r="BEO34" s="565"/>
      <c r="BEP34" s="565"/>
      <c r="BEQ34" s="565"/>
      <c r="BER34" s="565"/>
      <c r="BES34" s="565"/>
      <c r="BET34" s="565"/>
      <c r="BEU34" s="565"/>
      <c r="BEV34" s="565"/>
      <c r="BEW34" s="565"/>
      <c r="BEX34" s="565"/>
      <c r="BEY34" s="565"/>
      <c r="BEZ34" s="565"/>
      <c r="BFA34" s="565"/>
      <c r="BFB34" s="565"/>
      <c r="BFC34" s="565"/>
      <c r="BFD34" s="565"/>
      <c r="BFE34" s="565"/>
      <c r="BFF34" s="565"/>
      <c r="BFG34" s="565"/>
      <c r="BFH34" s="565"/>
      <c r="BFI34" s="565"/>
      <c r="BFJ34" s="565"/>
      <c r="BFK34" s="565"/>
      <c r="BFL34" s="565"/>
      <c r="BFM34" s="565"/>
      <c r="BFN34" s="565"/>
      <c r="BFO34" s="565"/>
      <c r="BFP34" s="565"/>
      <c r="BFQ34" s="565"/>
      <c r="BFR34" s="565"/>
      <c r="BFS34" s="565"/>
      <c r="BFT34" s="565"/>
      <c r="BFU34" s="565"/>
      <c r="BFV34" s="565"/>
      <c r="BFW34" s="565"/>
      <c r="BFX34" s="565"/>
      <c r="BFY34" s="565"/>
      <c r="BFZ34" s="565"/>
      <c r="BGA34" s="565"/>
      <c r="BGB34" s="565"/>
      <c r="BGC34" s="565"/>
      <c r="BGD34" s="565"/>
      <c r="BGE34" s="565"/>
      <c r="BGF34" s="565"/>
      <c r="BGG34" s="565"/>
      <c r="BGH34" s="565"/>
      <c r="BGI34" s="565"/>
      <c r="BGJ34" s="565"/>
      <c r="BGK34" s="565"/>
      <c r="BGL34" s="565"/>
      <c r="BGM34" s="565"/>
      <c r="BGN34" s="565"/>
      <c r="BGO34" s="565"/>
      <c r="BGP34" s="565"/>
      <c r="BGQ34" s="565"/>
      <c r="BGR34" s="565"/>
      <c r="BGS34" s="565"/>
      <c r="BGT34" s="565"/>
      <c r="BGU34" s="565"/>
      <c r="BGV34" s="565"/>
      <c r="BGW34" s="565"/>
      <c r="BGX34" s="565"/>
      <c r="BGY34" s="565"/>
      <c r="BGZ34" s="565"/>
      <c r="BHA34" s="565"/>
      <c r="BHB34" s="565"/>
      <c r="BHC34" s="565"/>
      <c r="BHD34" s="565"/>
      <c r="BHE34" s="565"/>
      <c r="BHF34" s="565"/>
      <c r="BHG34" s="565"/>
      <c r="BHH34" s="565"/>
      <c r="BHI34" s="565"/>
      <c r="BHJ34" s="565"/>
      <c r="BHK34" s="565"/>
      <c r="BHL34" s="565"/>
      <c r="BHM34" s="565"/>
      <c r="BHN34" s="565"/>
      <c r="BHO34" s="565"/>
      <c r="BHP34" s="565"/>
      <c r="BHQ34" s="565"/>
      <c r="BHR34" s="565"/>
      <c r="BHS34" s="565"/>
      <c r="BHT34" s="565"/>
      <c r="BHU34" s="565"/>
      <c r="BHV34" s="565"/>
      <c r="BHW34" s="565"/>
      <c r="BHX34" s="565"/>
      <c r="BHY34" s="565"/>
      <c r="BHZ34" s="565"/>
      <c r="BIA34" s="565"/>
      <c r="BIB34" s="565"/>
      <c r="BIC34" s="565"/>
      <c r="BID34" s="565"/>
      <c r="BIE34" s="565"/>
      <c r="BIF34" s="565"/>
      <c r="BIG34" s="565"/>
      <c r="BIH34" s="565"/>
      <c r="BII34" s="565"/>
      <c r="BIJ34" s="565"/>
      <c r="BIK34" s="565"/>
      <c r="BIL34" s="565"/>
      <c r="BIM34" s="565"/>
      <c r="BIN34" s="565"/>
      <c r="BIO34" s="565"/>
      <c r="BIP34" s="565"/>
      <c r="BIQ34" s="565"/>
      <c r="BIR34" s="565"/>
      <c r="BIS34" s="565"/>
      <c r="BIT34" s="565"/>
      <c r="BIU34" s="565"/>
      <c r="BIV34" s="565"/>
      <c r="BIW34" s="565"/>
      <c r="BIX34" s="565"/>
      <c r="BIY34" s="565"/>
      <c r="BIZ34" s="565"/>
      <c r="BJA34" s="565"/>
      <c r="BJB34" s="565"/>
      <c r="BJC34" s="565"/>
      <c r="BJD34" s="565"/>
      <c r="BJE34" s="565"/>
      <c r="BJF34" s="565"/>
      <c r="BJG34" s="565"/>
      <c r="BJH34" s="565"/>
      <c r="BJI34" s="565"/>
      <c r="BJJ34" s="565"/>
      <c r="BJK34" s="565"/>
      <c r="BJL34" s="565"/>
      <c r="BJM34" s="565"/>
      <c r="BJN34" s="565"/>
      <c r="BJO34" s="565"/>
      <c r="BJP34" s="565"/>
      <c r="BJQ34" s="565"/>
      <c r="BJR34" s="565"/>
      <c r="BJS34" s="565"/>
      <c r="BJT34" s="565"/>
      <c r="BJU34" s="565"/>
      <c r="BJV34" s="565"/>
      <c r="BJW34" s="565"/>
      <c r="BJX34" s="565"/>
      <c r="BJY34" s="565"/>
      <c r="BJZ34" s="565"/>
      <c r="BKA34" s="565"/>
      <c r="BKB34" s="565"/>
      <c r="BKC34" s="565"/>
      <c r="BKD34" s="565"/>
      <c r="BKE34" s="565"/>
      <c r="BKF34" s="565"/>
      <c r="BKG34" s="565"/>
      <c r="BKH34" s="565"/>
      <c r="BKI34" s="565"/>
      <c r="BKJ34" s="565"/>
      <c r="BKK34" s="565"/>
      <c r="BKL34" s="565"/>
      <c r="BKM34" s="565"/>
      <c r="BKN34" s="565"/>
      <c r="BKO34" s="565"/>
      <c r="BKP34" s="565"/>
      <c r="BKQ34" s="565"/>
      <c r="BKR34" s="565"/>
      <c r="BKS34" s="565"/>
      <c r="BKT34" s="565"/>
      <c r="BKU34" s="565"/>
      <c r="BKV34" s="565"/>
      <c r="BKW34" s="565"/>
      <c r="BKX34" s="565"/>
      <c r="BKY34" s="565"/>
      <c r="BKZ34" s="565"/>
      <c r="BLA34" s="565"/>
      <c r="BLB34" s="565"/>
      <c r="BLC34" s="565"/>
      <c r="BLD34" s="565"/>
      <c r="BLE34" s="565"/>
      <c r="BLF34" s="565"/>
      <c r="BLG34" s="565"/>
      <c r="BLH34" s="565"/>
      <c r="BLI34" s="565"/>
      <c r="BLJ34" s="565"/>
      <c r="BLK34" s="565"/>
      <c r="BLL34" s="565"/>
      <c r="BLM34" s="565"/>
      <c r="BLN34" s="565"/>
      <c r="BLO34" s="565"/>
      <c r="BLP34" s="565"/>
      <c r="BLQ34" s="565"/>
      <c r="BLR34" s="565"/>
      <c r="BLS34" s="565"/>
      <c r="BLT34" s="565"/>
      <c r="BLU34" s="565"/>
      <c r="BLV34" s="565"/>
      <c r="BLW34" s="565"/>
      <c r="BLX34" s="565"/>
      <c r="BLY34" s="565"/>
      <c r="BLZ34" s="565"/>
      <c r="BMA34" s="565"/>
      <c r="BMB34" s="565"/>
      <c r="BMC34" s="565"/>
      <c r="BMD34" s="565"/>
      <c r="BME34" s="565"/>
      <c r="BMF34" s="565"/>
      <c r="BMG34" s="565"/>
      <c r="BMH34" s="565"/>
      <c r="BMI34" s="565"/>
      <c r="BMJ34" s="565"/>
      <c r="BMK34" s="565"/>
      <c r="BML34" s="565"/>
      <c r="BMM34" s="565"/>
      <c r="BMN34" s="565"/>
      <c r="BMO34" s="565"/>
      <c r="BMP34" s="565"/>
      <c r="BMQ34" s="565"/>
      <c r="BMR34" s="565"/>
      <c r="BMS34" s="565"/>
      <c r="BMT34" s="565"/>
      <c r="BMU34" s="565"/>
      <c r="BMV34" s="565"/>
      <c r="BMW34" s="565"/>
      <c r="BMX34" s="565"/>
      <c r="BMY34" s="565"/>
      <c r="BMZ34" s="565"/>
      <c r="BNA34" s="565"/>
      <c r="BNB34" s="565"/>
      <c r="BNC34" s="565"/>
      <c r="BND34" s="565"/>
      <c r="BNE34" s="565"/>
      <c r="BNF34" s="565"/>
      <c r="BNG34" s="565"/>
      <c r="BNH34" s="565"/>
      <c r="BNI34" s="565"/>
      <c r="BNJ34" s="565"/>
      <c r="BNK34" s="565"/>
      <c r="BNL34" s="565"/>
      <c r="BNM34" s="565"/>
      <c r="BNN34" s="565"/>
      <c r="BNO34" s="565"/>
      <c r="BNP34" s="565"/>
      <c r="BNQ34" s="565"/>
      <c r="BNR34" s="565"/>
      <c r="BNS34" s="565"/>
      <c r="BNT34" s="565"/>
      <c r="BNU34" s="565"/>
      <c r="BNV34" s="565"/>
      <c r="BNW34" s="565"/>
      <c r="BNX34" s="565"/>
      <c r="BNY34" s="565"/>
      <c r="BNZ34" s="565"/>
      <c r="BOA34" s="565"/>
      <c r="BOB34" s="565"/>
      <c r="BOC34" s="565"/>
      <c r="BOD34" s="565"/>
      <c r="BOE34" s="565"/>
      <c r="BOF34" s="565"/>
      <c r="BOG34" s="565"/>
      <c r="BOH34" s="565"/>
      <c r="BOI34" s="565"/>
      <c r="BOJ34" s="565"/>
      <c r="BOK34" s="565"/>
      <c r="BOL34" s="565"/>
      <c r="BOM34" s="565"/>
      <c r="BON34" s="565"/>
      <c r="BOO34" s="565"/>
      <c r="BOP34" s="565"/>
      <c r="BOQ34" s="565"/>
      <c r="BOR34" s="565"/>
      <c r="BOS34" s="565"/>
      <c r="BOT34" s="565"/>
      <c r="BOU34" s="565"/>
      <c r="BOV34" s="565"/>
      <c r="BOW34" s="565"/>
      <c r="BOX34" s="565"/>
      <c r="BOY34" s="565"/>
      <c r="BOZ34" s="565"/>
      <c r="BPA34" s="565"/>
      <c r="BPB34" s="565"/>
      <c r="BPC34" s="565"/>
      <c r="BPD34" s="565"/>
      <c r="BPE34" s="565"/>
      <c r="BPF34" s="565"/>
      <c r="BPG34" s="565"/>
      <c r="BPH34" s="565"/>
      <c r="BPI34" s="565"/>
      <c r="BPJ34" s="565"/>
      <c r="BPK34" s="565"/>
      <c r="BPL34" s="565"/>
      <c r="BPM34" s="565"/>
      <c r="BPN34" s="565"/>
      <c r="BPO34" s="565"/>
      <c r="BPP34" s="565"/>
      <c r="BPQ34" s="565"/>
      <c r="BPR34" s="565"/>
      <c r="BPS34" s="565"/>
      <c r="BPT34" s="565"/>
      <c r="BPU34" s="565"/>
      <c r="BPV34" s="565"/>
      <c r="BPW34" s="565"/>
      <c r="BPX34" s="565"/>
      <c r="BPY34" s="565"/>
      <c r="BPZ34" s="565"/>
      <c r="BQA34" s="565"/>
      <c r="BQB34" s="565"/>
      <c r="BQC34" s="565"/>
      <c r="BQD34" s="565"/>
      <c r="BQE34" s="565"/>
      <c r="BQF34" s="565"/>
      <c r="BQG34" s="565"/>
      <c r="BQH34" s="565"/>
      <c r="BQI34" s="565"/>
      <c r="BQJ34" s="565"/>
      <c r="BQK34" s="565"/>
      <c r="BQL34" s="565"/>
      <c r="BQM34" s="565"/>
      <c r="BQN34" s="565"/>
      <c r="BQO34" s="565"/>
      <c r="BQP34" s="565"/>
      <c r="BQQ34" s="565"/>
      <c r="BQR34" s="565"/>
      <c r="BQS34" s="565"/>
      <c r="BQT34" s="565"/>
      <c r="BQU34" s="565"/>
      <c r="BQV34" s="565"/>
      <c r="BQW34" s="565"/>
      <c r="BQX34" s="565"/>
      <c r="BQY34" s="565"/>
      <c r="BQZ34" s="565"/>
      <c r="BRA34" s="565"/>
      <c r="BRB34" s="565"/>
      <c r="BRC34" s="565"/>
      <c r="BRD34" s="565"/>
      <c r="BRE34" s="565"/>
      <c r="BRF34" s="565"/>
      <c r="BRG34" s="565"/>
      <c r="BRH34" s="565"/>
      <c r="BRI34" s="565"/>
      <c r="BRJ34" s="565"/>
      <c r="BRK34" s="565"/>
      <c r="BRL34" s="565"/>
      <c r="BRM34" s="565"/>
      <c r="BRN34" s="565"/>
      <c r="BRO34" s="565"/>
      <c r="BRP34" s="565"/>
      <c r="BRQ34" s="565"/>
      <c r="BRR34" s="565"/>
      <c r="BRS34" s="565"/>
      <c r="BRT34" s="565"/>
      <c r="BRU34" s="565"/>
      <c r="BRV34" s="565"/>
      <c r="BRW34" s="565"/>
      <c r="BRX34" s="565"/>
      <c r="BRY34" s="565"/>
      <c r="BRZ34" s="565"/>
      <c r="BSA34" s="565"/>
      <c r="BSB34" s="565"/>
      <c r="BSC34" s="565"/>
      <c r="BSD34" s="565"/>
      <c r="BSE34" s="565"/>
      <c r="BSF34" s="565"/>
      <c r="BSG34" s="565"/>
      <c r="BSH34" s="565"/>
      <c r="BSI34" s="565"/>
      <c r="BSJ34" s="565"/>
      <c r="BSK34" s="565"/>
      <c r="BSL34" s="565"/>
      <c r="BSM34" s="565"/>
      <c r="BSN34" s="565"/>
      <c r="BSO34" s="565"/>
      <c r="BSP34" s="565"/>
      <c r="BSQ34" s="565"/>
      <c r="BSR34" s="565"/>
      <c r="BSS34" s="565"/>
      <c r="BST34" s="565"/>
      <c r="BSU34" s="565"/>
      <c r="BSV34" s="565"/>
      <c r="BSW34" s="565"/>
      <c r="BSX34" s="565"/>
      <c r="BSY34" s="565"/>
      <c r="BSZ34" s="565"/>
      <c r="BTA34" s="565"/>
      <c r="BTB34" s="565"/>
      <c r="BTC34" s="565"/>
      <c r="BTD34" s="565"/>
      <c r="BTE34" s="565"/>
      <c r="BTF34" s="565"/>
      <c r="BTG34" s="565"/>
      <c r="BTH34" s="565"/>
      <c r="BTI34" s="565"/>
      <c r="BTJ34" s="565"/>
      <c r="BTK34" s="565"/>
      <c r="BTL34" s="565"/>
      <c r="BTM34" s="565"/>
      <c r="BTN34" s="565"/>
      <c r="BTO34" s="565"/>
      <c r="BTP34" s="565"/>
      <c r="BTQ34" s="565"/>
      <c r="BTR34" s="565"/>
      <c r="BTS34" s="565"/>
      <c r="BTT34" s="565"/>
      <c r="BTU34" s="565"/>
      <c r="BTV34" s="565"/>
      <c r="BTW34" s="565"/>
      <c r="BTX34" s="565"/>
      <c r="BTY34" s="565"/>
      <c r="BTZ34" s="565"/>
      <c r="BUA34" s="565"/>
      <c r="BUB34" s="565"/>
      <c r="BUC34" s="565"/>
      <c r="BUD34" s="565"/>
      <c r="BUE34" s="565"/>
      <c r="BUF34" s="565"/>
      <c r="BUG34" s="565"/>
      <c r="BUH34" s="565"/>
      <c r="BUI34" s="565"/>
      <c r="BUJ34" s="565"/>
      <c r="BUK34" s="565"/>
      <c r="BUL34" s="565"/>
      <c r="BUM34" s="565"/>
      <c r="BUN34" s="565"/>
      <c r="BUO34" s="565"/>
      <c r="BUP34" s="565"/>
      <c r="BUQ34" s="565"/>
      <c r="BUR34" s="565"/>
      <c r="BUS34" s="565"/>
      <c r="BUT34" s="565"/>
      <c r="BUU34" s="565"/>
      <c r="BUV34" s="565"/>
      <c r="BUW34" s="565"/>
      <c r="BUX34" s="565"/>
      <c r="BUY34" s="565"/>
      <c r="BUZ34" s="565"/>
      <c r="BVA34" s="565"/>
      <c r="BVB34" s="565"/>
      <c r="BVC34" s="565"/>
      <c r="BVD34" s="565"/>
      <c r="BVE34" s="565"/>
      <c r="BVF34" s="565"/>
      <c r="BVG34" s="565"/>
      <c r="BVH34" s="565"/>
      <c r="BVI34" s="565"/>
      <c r="BVJ34" s="565"/>
      <c r="BVK34" s="565"/>
      <c r="BVL34" s="565"/>
      <c r="BVM34" s="565"/>
      <c r="BVN34" s="565"/>
      <c r="BVO34" s="565"/>
      <c r="BVP34" s="565"/>
      <c r="BVQ34" s="565"/>
      <c r="BVR34" s="565"/>
      <c r="BVS34" s="565"/>
      <c r="BVT34" s="565"/>
      <c r="BVU34" s="565"/>
      <c r="BVV34" s="565"/>
      <c r="BVW34" s="565"/>
      <c r="BVX34" s="565"/>
      <c r="BVY34" s="565"/>
      <c r="BVZ34" s="565"/>
      <c r="BWA34" s="565"/>
      <c r="BWB34" s="565"/>
      <c r="BWC34" s="565"/>
      <c r="BWD34" s="565"/>
      <c r="BWE34" s="565"/>
      <c r="BWF34" s="565"/>
      <c r="BWG34" s="565"/>
      <c r="BWH34" s="565"/>
      <c r="BWI34" s="565"/>
      <c r="BWJ34" s="565"/>
      <c r="BWK34" s="565"/>
      <c r="BWL34" s="565"/>
      <c r="BWM34" s="565"/>
      <c r="BWN34" s="565"/>
      <c r="BWO34" s="565"/>
      <c r="BWP34" s="565"/>
      <c r="BWQ34" s="565"/>
      <c r="BWR34" s="565"/>
      <c r="BWS34" s="565"/>
      <c r="BWT34" s="565"/>
      <c r="BWU34" s="565"/>
      <c r="BWV34" s="565"/>
      <c r="BWW34" s="565"/>
      <c r="BWX34" s="565"/>
      <c r="BWY34" s="565"/>
      <c r="BWZ34" s="565"/>
      <c r="BXA34" s="565"/>
      <c r="BXB34" s="565"/>
      <c r="BXC34" s="565"/>
      <c r="BXD34" s="565"/>
      <c r="BXE34" s="565"/>
      <c r="BXF34" s="565"/>
      <c r="BXG34" s="565"/>
      <c r="BXH34" s="565"/>
      <c r="BXI34" s="565"/>
      <c r="BXJ34" s="565"/>
      <c r="BXK34" s="565"/>
      <c r="BXL34" s="565"/>
      <c r="BXM34" s="565"/>
      <c r="BXN34" s="565"/>
      <c r="BXO34" s="565"/>
      <c r="BXP34" s="565"/>
      <c r="BXQ34" s="565"/>
      <c r="BXR34" s="565"/>
      <c r="BXS34" s="565"/>
      <c r="BXT34" s="565"/>
      <c r="BXU34" s="565"/>
      <c r="BXV34" s="565"/>
      <c r="BXW34" s="565"/>
      <c r="BXX34" s="565"/>
      <c r="BXY34" s="565"/>
      <c r="BXZ34" s="565"/>
      <c r="BYA34" s="565"/>
      <c r="BYB34" s="565"/>
      <c r="BYC34" s="565"/>
      <c r="BYD34" s="565"/>
      <c r="BYE34" s="565"/>
      <c r="BYF34" s="565"/>
      <c r="BYG34" s="565"/>
      <c r="BYH34" s="565"/>
      <c r="BYI34" s="565"/>
      <c r="BYJ34" s="565"/>
      <c r="BYK34" s="565"/>
      <c r="BYL34" s="565"/>
      <c r="BYM34" s="565"/>
      <c r="BYN34" s="565"/>
      <c r="BYO34" s="565"/>
      <c r="BYP34" s="565"/>
      <c r="BYQ34" s="565"/>
      <c r="BYR34" s="565"/>
      <c r="BYS34" s="565"/>
      <c r="BYT34" s="565"/>
      <c r="BYU34" s="565"/>
      <c r="BYV34" s="565"/>
      <c r="BYW34" s="565"/>
      <c r="BYX34" s="565"/>
      <c r="BYY34" s="565"/>
      <c r="BYZ34" s="565"/>
      <c r="BZA34" s="565"/>
      <c r="BZB34" s="565"/>
      <c r="BZC34" s="565"/>
      <c r="BZD34" s="565"/>
      <c r="BZE34" s="565"/>
      <c r="BZF34" s="565"/>
      <c r="BZG34" s="565"/>
      <c r="BZH34" s="565"/>
      <c r="BZI34" s="565"/>
      <c r="BZJ34" s="565"/>
      <c r="BZK34" s="565"/>
      <c r="BZL34" s="565"/>
      <c r="BZM34" s="565"/>
      <c r="BZN34" s="565"/>
      <c r="BZO34" s="565"/>
      <c r="BZP34" s="565"/>
      <c r="BZQ34" s="565"/>
      <c r="BZR34" s="565"/>
      <c r="BZS34" s="565"/>
      <c r="BZT34" s="565"/>
      <c r="BZU34" s="565"/>
      <c r="BZV34" s="565"/>
      <c r="BZW34" s="565"/>
      <c r="BZX34" s="565"/>
      <c r="BZY34" s="565"/>
      <c r="BZZ34" s="565"/>
      <c r="CAA34" s="565"/>
      <c r="CAB34" s="565"/>
      <c r="CAC34" s="565"/>
      <c r="CAD34" s="565"/>
      <c r="CAE34" s="565"/>
      <c r="CAF34" s="565"/>
      <c r="CAG34" s="565"/>
      <c r="CAH34" s="565"/>
      <c r="CAI34" s="565"/>
      <c r="CAJ34" s="565"/>
      <c r="CAK34" s="565"/>
      <c r="CAL34" s="565"/>
      <c r="CAM34" s="565"/>
      <c r="CAN34" s="565"/>
      <c r="CAO34" s="565"/>
      <c r="CAP34" s="565"/>
      <c r="CAQ34" s="565"/>
      <c r="CAR34" s="565"/>
      <c r="CAS34" s="565"/>
      <c r="CAT34" s="565"/>
      <c r="CAU34" s="565"/>
      <c r="CAV34" s="565"/>
      <c r="CAW34" s="565"/>
      <c r="CAX34" s="565"/>
      <c r="CAY34" s="565"/>
      <c r="CAZ34" s="565"/>
      <c r="CBA34" s="565"/>
      <c r="CBB34" s="565"/>
      <c r="CBC34" s="565"/>
      <c r="CBD34" s="565"/>
      <c r="CBE34" s="565"/>
      <c r="CBF34" s="565"/>
      <c r="CBG34" s="565"/>
      <c r="CBH34" s="565"/>
      <c r="CBI34" s="565"/>
      <c r="CBJ34" s="565"/>
      <c r="CBK34" s="565"/>
      <c r="CBL34" s="565"/>
      <c r="CBM34" s="565"/>
      <c r="CBN34" s="565"/>
      <c r="CBO34" s="565"/>
      <c r="CBP34" s="565"/>
      <c r="CBQ34" s="565"/>
      <c r="CBR34" s="565"/>
      <c r="CBS34" s="565"/>
      <c r="CBT34" s="565"/>
      <c r="CBU34" s="565"/>
      <c r="CBV34" s="565"/>
      <c r="CBW34" s="565"/>
      <c r="CBX34" s="565"/>
      <c r="CBY34" s="565"/>
      <c r="CBZ34" s="565"/>
      <c r="CCA34" s="565"/>
      <c r="CCB34" s="565"/>
      <c r="CCC34" s="565"/>
      <c r="CCD34" s="565"/>
      <c r="CCE34" s="565"/>
      <c r="CCF34" s="565"/>
      <c r="CCG34" s="565"/>
      <c r="CCH34" s="565"/>
      <c r="CCI34" s="565"/>
      <c r="CCJ34" s="565"/>
      <c r="CCK34" s="565"/>
      <c r="CCL34" s="565"/>
      <c r="CCM34" s="565"/>
      <c r="CCN34" s="565"/>
      <c r="CCO34" s="565"/>
      <c r="CCP34" s="565"/>
      <c r="CCQ34" s="565"/>
      <c r="CCR34" s="565"/>
      <c r="CCS34" s="565"/>
      <c r="CCT34" s="565"/>
      <c r="CCU34" s="565"/>
      <c r="CCV34" s="565"/>
      <c r="CCW34" s="565"/>
      <c r="CCX34" s="565"/>
      <c r="CCY34" s="565"/>
      <c r="CCZ34" s="565"/>
      <c r="CDA34" s="565"/>
      <c r="CDB34" s="565"/>
      <c r="CDC34" s="565"/>
      <c r="CDD34" s="565"/>
      <c r="CDE34" s="565"/>
      <c r="CDF34" s="565"/>
      <c r="CDG34" s="565"/>
      <c r="CDH34" s="565"/>
      <c r="CDI34" s="565"/>
      <c r="CDJ34" s="565"/>
      <c r="CDK34" s="565"/>
      <c r="CDL34" s="565"/>
      <c r="CDM34" s="565"/>
      <c r="CDN34" s="565"/>
      <c r="CDO34" s="565"/>
      <c r="CDP34" s="565"/>
      <c r="CDQ34" s="565"/>
      <c r="CDR34" s="565"/>
      <c r="CDS34" s="565"/>
      <c r="CDT34" s="565"/>
      <c r="CDU34" s="565"/>
      <c r="CDV34" s="565"/>
      <c r="CDW34" s="565"/>
      <c r="CDX34" s="565"/>
      <c r="CDY34" s="565"/>
      <c r="CDZ34" s="565"/>
      <c r="CEA34" s="565"/>
      <c r="CEB34" s="565"/>
      <c r="CEC34" s="565"/>
      <c r="CED34" s="565"/>
      <c r="CEE34" s="565"/>
      <c r="CEF34" s="565"/>
      <c r="CEG34" s="565"/>
      <c r="CEH34" s="565"/>
      <c r="CEI34" s="565"/>
      <c r="CEJ34" s="565"/>
      <c r="CEK34" s="565"/>
      <c r="CEL34" s="565"/>
      <c r="CEM34" s="565"/>
      <c r="CEN34" s="565"/>
      <c r="CEO34" s="565"/>
      <c r="CEP34" s="565"/>
      <c r="CEQ34" s="565"/>
      <c r="CER34" s="565"/>
      <c r="CES34" s="565"/>
      <c r="CET34" s="565"/>
      <c r="CEU34" s="565"/>
      <c r="CEV34" s="565"/>
      <c r="CEW34" s="565"/>
      <c r="CEX34" s="565"/>
      <c r="CEY34" s="565"/>
      <c r="CEZ34" s="565"/>
      <c r="CFA34" s="565"/>
      <c r="CFB34" s="565"/>
      <c r="CFC34" s="565"/>
      <c r="CFD34" s="565"/>
      <c r="CFE34" s="565"/>
      <c r="CFF34" s="565"/>
      <c r="CFG34" s="565"/>
      <c r="CFH34" s="565"/>
      <c r="CFI34" s="565"/>
      <c r="CFJ34" s="565"/>
      <c r="CFK34" s="565"/>
      <c r="CFL34" s="565"/>
      <c r="CFM34" s="565"/>
      <c r="CFN34" s="565"/>
      <c r="CFO34" s="565"/>
      <c r="CFP34" s="565"/>
      <c r="CFQ34" s="565"/>
      <c r="CFR34" s="565"/>
      <c r="CFS34" s="565"/>
      <c r="CFT34" s="565"/>
      <c r="CFU34" s="565"/>
      <c r="CFV34" s="565"/>
      <c r="CFW34" s="565"/>
      <c r="CFX34" s="565"/>
      <c r="CFY34" s="565"/>
      <c r="CFZ34" s="565"/>
      <c r="CGA34" s="565"/>
      <c r="CGB34" s="565"/>
      <c r="CGC34" s="565"/>
      <c r="CGD34" s="565"/>
      <c r="CGE34" s="565"/>
      <c r="CGF34" s="565"/>
      <c r="CGG34" s="565"/>
      <c r="CGH34" s="565"/>
      <c r="CGI34" s="565"/>
      <c r="CGJ34" s="565"/>
      <c r="CGK34" s="565"/>
      <c r="CGL34" s="565"/>
      <c r="CGM34" s="565"/>
      <c r="CGN34" s="565"/>
      <c r="CGO34" s="565"/>
      <c r="CGP34" s="565"/>
      <c r="CGQ34" s="565"/>
      <c r="CGR34" s="565"/>
      <c r="CGS34" s="565"/>
      <c r="CGT34" s="565"/>
      <c r="CGU34" s="565"/>
      <c r="CGV34" s="565"/>
      <c r="CGW34" s="565"/>
      <c r="CGX34" s="565"/>
      <c r="CGY34" s="565"/>
      <c r="CGZ34" s="565"/>
      <c r="CHA34" s="565"/>
      <c r="CHB34" s="565"/>
      <c r="CHC34" s="565"/>
      <c r="CHD34" s="565"/>
      <c r="CHE34" s="565"/>
      <c r="CHF34" s="565"/>
      <c r="CHG34" s="565"/>
      <c r="CHH34" s="565"/>
      <c r="CHI34" s="565"/>
      <c r="CHJ34" s="565"/>
      <c r="CHK34" s="565"/>
      <c r="CHL34" s="565"/>
      <c r="CHM34" s="565"/>
      <c r="CHN34" s="565"/>
      <c r="CHO34" s="565"/>
      <c r="CHP34" s="565"/>
      <c r="CHQ34" s="565"/>
      <c r="CHR34" s="565"/>
      <c r="CHS34" s="565"/>
      <c r="CHT34" s="565"/>
      <c r="CHU34" s="565"/>
      <c r="CHV34" s="565"/>
      <c r="CHW34" s="565"/>
      <c r="CHX34" s="565"/>
      <c r="CHY34" s="565"/>
      <c r="CHZ34" s="565"/>
      <c r="CIA34" s="565"/>
      <c r="CIB34" s="565"/>
      <c r="CIC34" s="565"/>
      <c r="CID34" s="565"/>
      <c r="CIE34" s="565"/>
      <c r="CIF34" s="565"/>
      <c r="CIG34" s="565"/>
      <c r="CIH34" s="565"/>
      <c r="CII34" s="565"/>
      <c r="CIJ34" s="565"/>
      <c r="CIK34" s="565"/>
      <c r="CIL34" s="565"/>
      <c r="CIM34" s="565"/>
      <c r="CIN34" s="565"/>
      <c r="CIO34" s="565"/>
      <c r="CIP34" s="565"/>
      <c r="CIQ34" s="565"/>
      <c r="CIR34" s="565"/>
      <c r="CIS34" s="565"/>
      <c r="CIT34" s="565"/>
      <c r="CIU34" s="565"/>
      <c r="CIV34" s="565"/>
      <c r="CIW34" s="565"/>
      <c r="CIX34" s="565"/>
      <c r="CIY34" s="565"/>
      <c r="CIZ34" s="565"/>
      <c r="CJA34" s="565"/>
      <c r="CJB34" s="565"/>
      <c r="CJC34" s="565"/>
      <c r="CJD34" s="565"/>
      <c r="CJE34" s="565"/>
      <c r="CJF34" s="565"/>
      <c r="CJG34" s="565"/>
      <c r="CJH34" s="565"/>
      <c r="CJI34" s="565"/>
      <c r="CJJ34" s="565"/>
      <c r="CJK34" s="565"/>
      <c r="CJL34" s="565"/>
      <c r="CJM34" s="565"/>
      <c r="CJN34" s="565"/>
      <c r="CJO34" s="565"/>
      <c r="CJP34" s="565"/>
      <c r="CJQ34" s="565"/>
      <c r="CJR34" s="565"/>
      <c r="CJS34" s="565"/>
      <c r="CJT34" s="565"/>
      <c r="CJU34" s="565"/>
      <c r="CJV34" s="565"/>
      <c r="CJW34" s="565"/>
      <c r="CJX34" s="565"/>
      <c r="CJY34" s="565"/>
      <c r="CJZ34" s="565"/>
      <c r="CKA34" s="565"/>
      <c r="CKB34" s="565"/>
      <c r="CKC34" s="565"/>
      <c r="CKD34" s="565"/>
      <c r="CKE34" s="565"/>
      <c r="CKF34" s="565"/>
      <c r="CKG34" s="565"/>
      <c r="CKH34" s="565"/>
      <c r="CKI34" s="565"/>
      <c r="CKJ34" s="565"/>
      <c r="CKK34" s="565"/>
      <c r="CKL34" s="565"/>
      <c r="CKM34" s="565"/>
      <c r="CKN34" s="565"/>
      <c r="CKO34" s="565"/>
      <c r="CKP34" s="565"/>
      <c r="CKQ34" s="565"/>
      <c r="CKR34" s="565"/>
      <c r="CKS34" s="565"/>
      <c r="CKT34" s="565"/>
      <c r="CKU34" s="565"/>
      <c r="CKV34" s="565"/>
      <c r="CKW34" s="565"/>
      <c r="CKX34" s="565"/>
      <c r="CKY34" s="565"/>
      <c r="CKZ34" s="565"/>
      <c r="CLA34" s="565"/>
      <c r="CLB34" s="565"/>
      <c r="CLC34" s="565"/>
      <c r="CLD34" s="565"/>
      <c r="CLE34" s="565"/>
      <c r="CLF34" s="565"/>
      <c r="CLG34" s="565"/>
      <c r="CLH34" s="565"/>
      <c r="CLI34" s="565"/>
      <c r="CLJ34" s="565"/>
      <c r="CLK34" s="565"/>
      <c r="CLL34" s="565"/>
      <c r="CLM34" s="565"/>
      <c r="CLN34" s="565"/>
      <c r="CLO34" s="565"/>
      <c r="CLP34" s="565"/>
      <c r="CLQ34" s="565"/>
      <c r="CLR34" s="565"/>
      <c r="CLS34" s="565"/>
      <c r="CLT34" s="565"/>
      <c r="CLU34" s="565"/>
      <c r="CLV34" s="565"/>
      <c r="CLW34" s="565"/>
      <c r="CLX34" s="565"/>
      <c r="CLY34" s="565"/>
      <c r="CLZ34" s="565"/>
      <c r="CMA34" s="565"/>
      <c r="CMB34" s="565"/>
      <c r="CMC34" s="565"/>
      <c r="CMD34" s="565"/>
      <c r="CME34" s="565"/>
      <c r="CMF34" s="565"/>
      <c r="CMG34" s="565"/>
      <c r="CMH34" s="565"/>
      <c r="CMI34" s="565"/>
      <c r="CMJ34" s="565"/>
      <c r="CMK34" s="565"/>
      <c r="CML34" s="565"/>
      <c r="CMM34" s="565"/>
      <c r="CMN34" s="565"/>
      <c r="CMO34" s="565"/>
      <c r="CMP34" s="565"/>
      <c r="CMQ34" s="565"/>
      <c r="CMR34" s="565"/>
      <c r="CMS34" s="565"/>
      <c r="CMT34" s="565"/>
      <c r="CMU34" s="565"/>
      <c r="CMV34" s="565"/>
      <c r="CMW34" s="565"/>
      <c r="CMX34" s="565"/>
      <c r="CMY34" s="565"/>
      <c r="CMZ34" s="565"/>
      <c r="CNA34" s="565"/>
      <c r="CNB34" s="565"/>
      <c r="CNC34" s="565"/>
      <c r="CND34" s="565"/>
      <c r="CNE34" s="565"/>
      <c r="CNF34" s="565"/>
      <c r="CNG34" s="565"/>
      <c r="CNH34" s="565"/>
      <c r="CNI34" s="565"/>
      <c r="CNJ34" s="565"/>
      <c r="CNK34" s="565"/>
      <c r="CNL34" s="565"/>
      <c r="CNM34" s="565"/>
      <c r="CNN34" s="565"/>
      <c r="CNO34" s="565"/>
      <c r="CNP34" s="565"/>
      <c r="CNQ34" s="565"/>
      <c r="CNR34" s="565"/>
      <c r="CNS34" s="565"/>
      <c r="CNT34" s="565"/>
      <c r="CNU34" s="565"/>
      <c r="CNV34" s="565"/>
      <c r="CNW34" s="565"/>
      <c r="CNX34" s="565"/>
      <c r="CNY34" s="565"/>
      <c r="CNZ34" s="565"/>
      <c r="COA34" s="565"/>
      <c r="COB34" s="565"/>
      <c r="COC34" s="565"/>
      <c r="COD34" s="565"/>
      <c r="COE34" s="565"/>
      <c r="COF34" s="565"/>
      <c r="COG34" s="565"/>
      <c r="COH34" s="565"/>
      <c r="COI34" s="565"/>
      <c r="COJ34" s="565"/>
      <c r="COK34" s="565"/>
      <c r="COL34" s="565"/>
      <c r="COM34" s="565"/>
      <c r="CON34" s="565"/>
      <c r="COO34" s="565"/>
      <c r="COP34" s="565"/>
      <c r="COQ34" s="565"/>
      <c r="COR34" s="565"/>
      <c r="COS34" s="565"/>
      <c r="COT34" s="565"/>
      <c r="COU34" s="565"/>
      <c r="COV34" s="565"/>
      <c r="COW34" s="565"/>
      <c r="COX34" s="565"/>
      <c r="COY34" s="565"/>
      <c r="COZ34" s="565"/>
      <c r="CPA34" s="565"/>
      <c r="CPB34" s="565"/>
      <c r="CPC34" s="565"/>
      <c r="CPD34" s="565"/>
      <c r="CPE34" s="565"/>
      <c r="CPF34" s="565"/>
      <c r="CPG34" s="565"/>
      <c r="CPH34" s="565"/>
      <c r="CPI34" s="565"/>
      <c r="CPJ34" s="565"/>
      <c r="CPK34" s="565"/>
      <c r="CPL34" s="565"/>
      <c r="CPM34" s="565"/>
      <c r="CPN34" s="565"/>
      <c r="CPO34" s="565"/>
      <c r="CPP34" s="565"/>
      <c r="CPQ34" s="565"/>
      <c r="CPR34" s="565"/>
      <c r="CPS34" s="565"/>
      <c r="CPT34" s="565"/>
      <c r="CPU34" s="565"/>
      <c r="CPV34" s="565"/>
      <c r="CPW34" s="565"/>
      <c r="CPX34" s="565"/>
      <c r="CPY34" s="565"/>
      <c r="CPZ34" s="565"/>
      <c r="CQA34" s="565"/>
      <c r="CQB34" s="565"/>
      <c r="CQC34" s="565"/>
      <c r="CQD34" s="565"/>
      <c r="CQE34" s="565"/>
      <c r="CQF34" s="565"/>
      <c r="CQG34" s="565"/>
      <c r="CQH34" s="565"/>
      <c r="CQI34" s="565"/>
      <c r="CQJ34" s="565"/>
      <c r="CQK34" s="565"/>
      <c r="CQL34" s="565"/>
      <c r="CQM34" s="565"/>
      <c r="CQN34" s="565"/>
      <c r="CQO34" s="565"/>
      <c r="CQP34" s="565"/>
      <c r="CQQ34" s="565"/>
      <c r="CQR34" s="565"/>
      <c r="CQS34" s="565"/>
      <c r="CQT34" s="565"/>
      <c r="CQU34" s="565"/>
      <c r="CQV34" s="565"/>
      <c r="CQW34" s="565"/>
      <c r="CQX34" s="565"/>
      <c r="CQY34" s="565"/>
      <c r="CQZ34" s="565"/>
      <c r="CRA34" s="565"/>
      <c r="CRB34" s="565"/>
      <c r="CRC34" s="565"/>
      <c r="CRD34" s="565"/>
      <c r="CRE34" s="565"/>
      <c r="CRF34" s="565"/>
      <c r="CRG34" s="565"/>
      <c r="CRH34" s="565"/>
      <c r="CRI34" s="565"/>
      <c r="CRJ34" s="565"/>
      <c r="CRK34" s="565"/>
      <c r="CRL34" s="565"/>
      <c r="CRM34" s="565"/>
      <c r="CRN34" s="565"/>
      <c r="CRO34" s="565"/>
      <c r="CRP34" s="565"/>
      <c r="CRQ34" s="565"/>
      <c r="CRR34" s="565"/>
      <c r="CRS34" s="565"/>
      <c r="CRT34" s="565"/>
      <c r="CRU34" s="565"/>
      <c r="CRV34" s="565"/>
      <c r="CRW34" s="565"/>
      <c r="CRX34" s="565"/>
      <c r="CRY34" s="565"/>
      <c r="CRZ34" s="565"/>
      <c r="CSA34" s="565"/>
      <c r="CSB34" s="565"/>
      <c r="CSC34" s="565"/>
      <c r="CSD34" s="565"/>
      <c r="CSE34" s="565"/>
      <c r="CSF34" s="565"/>
      <c r="CSG34" s="565"/>
      <c r="CSH34" s="565"/>
      <c r="CSI34" s="565"/>
      <c r="CSJ34" s="565"/>
      <c r="CSK34" s="565"/>
      <c r="CSL34" s="565"/>
      <c r="CSM34" s="565"/>
      <c r="CSN34" s="565"/>
      <c r="CSO34" s="565"/>
      <c r="CSP34" s="565"/>
      <c r="CSQ34" s="565"/>
      <c r="CSR34" s="565"/>
      <c r="CSS34" s="565"/>
      <c r="CST34" s="565"/>
      <c r="CSU34" s="565"/>
      <c r="CSV34" s="565"/>
      <c r="CSW34" s="565"/>
      <c r="CSX34" s="565"/>
      <c r="CSY34" s="565"/>
      <c r="CSZ34" s="565"/>
      <c r="CTA34" s="565"/>
      <c r="CTB34" s="565"/>
      <c r="CTC34" s="565"/>
      <c r="CTD34" s="565"/>
      <c r="CTE34" s="565"/>
      <c r="CTF34" s="565"/>
      <c r="CTG34" s="565"/>
      <c r="CTH34" s="565"/>
      <c r="CTI34" s="565"/>
      <c r="CTJ34" s="565"/>
      <c r="CTK34" s="565"/>
      <c r="CTL34" s="565"/>
      <c r="CTM34" s="565"/>
      <c r="CTN34" s="565"/>
      <c r="CTO34" s="565"/>
      <c r="CTP34" s="565"/>
      <c r="CTQ34" s="565"/>
      <c r="CTR34" s="565"/>
      <c r="CTS34" s="565"/>
      <c r="CTT34" s="565"/>
      <c r="CTU34" s="565"/>
      <c r="CTV34" s="565"/>
      <c r="CTW34" s="565"/>
      <c r="CTX34" s="565"/>
      <c r="CTY34" s="565"/>
      <c r="CTZ34" s="565"/>
      <c r="CUA34" s="565"/>
      <c r="CUB34" s="565"/>
      <c r="CUC34" s="565"/>
      <c r="CUD34" s="565"/>
      <c r="CUE34" s="565"/>
      <c r="CUF34" s="565"/>
      <c r="CUG34" s="565"/>
      <c r="CUH34" s="565"/>
      <c r="CUI34" s="565"/>
      <c r="CUJ34" s="565"/>
      <c r="CUK34" s="565"/>
      <c r="CUL34" s="565"/>
      <c r="CUM34" s="565"/>
      <c r="CUN34" s="565"/>
      <c r="CUO34" s="565"/>
      <c r="CUP34" s="565"/>
      <c r="CUQ34" s="565"/>
      <c r="CUR34" s="565"/>
      <c r="CUS34" s="565"/>
      <c r="CUT34" s="565"/>
      <c r="CUU34" s="565"/>
      <c r="CUV34" s="565"/>
      <c r="CUW34" s="565"/>
      <c r="CUX34" s="565"/>
      <c r="CUY34" s="565"/>
      <c r="CUZ34" s="565"/>
      <c r="CVA34" s="565"/>
      <c r="CVB34" s="565"/>
      <c r="CVC34" s="565"/>
      <c r="CVD34" s="565"/>
      <c r="CVE34" s="565"/>
      <c r="CVF34" s="565"/>
      <c r="CVG34" s="565"/>
      <c r="CVH34" s="565"/>
      <c r="CVI34" s="565"/>
      <c r="CVJ34" s="565"/>
      <c r="CVK34" s="565"/>
      <c r="CVL34" s="565"/>
      <c r="CVM34" s="565"/>
      <c r="CVN34" s="565"/>
      <c r="CVO34" s="565"/>
      <c r="CVP34" s="565"/>
      <c r="CVQ34" s="565"/>
      <c r="CVR34" s="565"/>
      <c r="CVS34" s="565"/>
      <c r="CVT34" s="565"/>
      <c r="CVU34" s="565"/>
      <c r="CVV34" s="565"/>
      <c r="CVW34" s="565"/>
      <c r="CVX34" s="565"/>
      <c r="CVY34" s="565"/>
      <c r="CVZ34" s="565"/>
      <c r="CWA34" s="565"/>
      <c r="CWB34" s="565"/>
      <c r="CWC34" s="565"/>
      <c r="CWD34" s="565"/>
      <c r="CWE34" s="565"/>
      <c r="CWF34" s="565"/>
      <c r="CWG34" s="565"/>
      <c r="CWH34" s="565"/>
      <c r="CWI34" s="565"/>
      <c r="CWJ34" s="565"/>
      <c r="CWK34" s="565"/>
      <c r="CWL34" s="565"/>
      <c r="CWM34" s="565"/>
      <c r="CWN34" s="565"/>
      <c r="CWO34" s="565"/>
      <c r="CWP34" s="565"/>
      <c r="CWQ34" s="565"/>
      <c r="CWR34" s="565"/>
      <c r="CWS34" s="565"/>
      <c r="CWT34" s="565"/>
      <c r="CWU34" s="565"/>
      <c r="CWV34" s="565"/>
      <c r="CWW34" s="565"/>
      <c r="CWX34" s="565"/>
      <c r="CWY34" s="565"/>
      <c r="CWZ34" s="565"/>
      <c r="CXA34" s="565"/>
      <c r="CXB34" s="565"/>
      <c r="CXC34" s="565"/>
      <c r="CXD34" s="565"/>
      <c r="CXE34" s="565"/>
      <c r="CXF34" s="565"/>
      <c r="CXG34" s="565"/>
      <c r="CXH34" s="565"/>
      <c r="CXI34" s="565"/>
      <c r="CXJ34" s="565"/>
      <c r="CXK34" s="565"/>
      <c r="CXL34" s="565"/>
      <c r="CXM34" s="565"/>
      <c r="CXN34" s="565"/>
      <c r="CXO34" s="565"/>
      <c r="CXP34" s="565"/>
      <c r="CXQ34" s="565"/>
      <c r="CXR34" s="565"/>
      <c r="CXS34" s="565"/>
      <c r="CXT34" s="565"/>
      <c r="CXU34" s="565"/>
      <c r="CXV34" s="565"/>
      <c r="CXW34" s="565"/>
      <c r="CXX34" s="565"/>
      <c r="CXY34" s="565"/>
      <c r="CXZ34" s="565"/>
      <c r="CYA34" s="565"/>
      <c r="CYB34" s="565"/>
      <c r="CYC34" s="565"/>
      <c r="CYD34" s="565"/>
      <c r="CYE34" s="565"/>
      <c r="CYF34" s="565"/>
      <c r="CYG34" s="565"/>
      <c r="CYH34" s="565"/>
      <c r="CYI34" s="565"/>
      <c r="CYJ34" s="565"/>
      <c r="CYK34" s="565"/>
      <c r="CYL34" s="565"/>
      <c r="CYM34" s="565"/>
      <c r="CYN34" s="565"/>
      <c r="CYO34" s="565"/>
      <c r="CYP34" s="565"/>
      <c r="CYQ34" s="565"/>
      <c r="CYR34" s="565"/>
      <c r="CYS34" s="565"/>
      <c r="CYT34" s="565"/>
      <c r="CYU34" s="565"/>
      <c r="CYV34" s="565"/>
      <c r="CYW34" s="565"/>
      <c r="CYX34" s="565"/>
      <c r="CYY34" s="565"/>
      <c r="CYZ34" s="565"/>
      <c r="CZA34" s="565"/>
      <c r="CZB34" s="565"/>
      <c r="CZC34" s="565"/>
      <c r="CZD34" s="565"/>
      <c r="CZE34" s="565"/>
      <c r="CZF34" s="565"/>
      <c r="CZG34" s="565"/>
      <c r="CZH34" s="565"/>
      <c r="CZI34" s="565"/>
      <c r="CZJ34" s="565"/>
      <c r="CZK34" s="565"/>
      <c r="CZL34" s="565"/>
      <c r="CZM34" s="565"/>
      <c r="CZN34" s="565"/>
      <c r="CZO34" s="565"/>
      <c r="CZP34" s="565"/>
      <c r="CZQ34" s="565"/>
      <c r="CZR34" s="565"/>
      <c r="CZS34" s="565"/>
      <c r="CZT34" s="565"/>
      <c r="CZU34" s="565"/>
      <c r="CZV34" s="565"/>
      <c r="CZW34" s="565"/>
      <c r="CZX34" s="565"/>
      <c r="CZY34" s="565"/>
      <c r="CZZ34" s="565"/>
      <c r="DAA34" s="565"/>
      <c r="DAB34" s="565"/>
      <c r="DAC34" s="565"/>
      <c r="DAD34" s="565"/>
      <c r="DAE34" s="565"/>
      <c r="DAF34" s="565"/>
      <c r="DAG34" s="565"/>
      <c r="DAH34" s="565"/>
      <c r="DAI34" s="565"/>
      <c r="DAJ34" s="565"/>
      <c r="DAK34" s="565"/>
      <c r="DAL34" s="565"/>
      <c r="DAM34" s="565"/>
      <c r="DAN34" s="565"/>
      <c r="DAO34" s="565"/>
      <c r="DAP34" s="565"/>
      <c r="DAQ34" s="565"/>
      <c r="DAR34" s="565"/>
      <c r="DAS34" s="565"/>
      <c r="DAT34" s="565"/>
      <c r="DAU34" s="565"/>
      <c r="DAV34" s="565"/>
      <c r="DAW34" s="565"/>
      <c r="DAX34" s="565"/>
      <c r="DAY34" s="565"/>
      <c r="DAZ34" s="565"/>
      <c r="DBA34" s="565"/>
      <c r="DBB34" s="565"/>
      <c r="DBC34" s="565"/>
      <c r="DBD34" s="565"/>
      <c r="DBE34" s="565"/>
      <c r="DBF34" s="565"/>
      <c r="DBG34" s="565"/>
      <c r="DBH34" s="565"/>
      <c r="DBI34" s="565"/>
      <c r="DBJ34" s="565"/>
      <c r="DBK34" s="565"/>
      <c r="DBL34" s="565"/>
      <c r="DBM34" s="565"/>
      <c r="DBN34" s="565"/>
      <c r="DBO34" s="565"/>
      <c r="DBP34" s="565"/>
      <c r="DBQ34" s="565"/>
      <c r="DBR34" s="565"/>
      <c r="DBS34" s="565"/>
      <c r="DBT34" s="565"/>
      <c r="DBU34" s="565"/>
      <c r="DBV34" s="565"/>
      <c r="DBW34" s="565"/>
      <c r="DBX34" s="565"/>
      <c r="DBY34" s="565"/>
      <c r="DBZ34" s="565"/>
      <c r="DCA34" s="565"/>
      <c r="DCB34" s="565"/>
      <c r="DCC34" s="565"/>
      <c r="DCD34" s="565"/>
      <c r="DCE34" s="565"/>
      <c r="DCF34" s="565"/>
      <c r="DCG34" s="565"/>
      <c r="DCH34" s="565"/>
      <c r="DCI34" s="565"/>
      <c r="DCJ34" s="565"/>
      <c r="DCK34" s="565"/>
      <c r="DCL34" s="565"/>
      <c r="DCM34" s="565"/>
      <c r="DCN34" s="565"/>
      <c r="DCO34" s="565"/>
      <c r="DCP34" s="565"/>
      <c r="DCQ34" s="565"/>
      <c r="DCR34" s="565"/>
      <c r="DCS34" s="565"/>
      <c r="DCT34" s="565"/>
      <c r="DCU34" s="565"/>
      <c r="DCV34" s="565"/>
      <c r="DCW34" s="565"/>
      <c r="DCX34" s="565"/>
      <c r="DCY34" s="565"/>
      <c r="DCZ34" s="565"/>
      <c r="DDA34" s="565"/>
      <c r="DDB34" s="565"/>
      <c r="DDC34" s="565"/>
      <c r="DDD34" s="565"/>
      <c r="DDE34" s="565"/>
      <c r="DDF34" s="565"/>
      <c r="DDG34" s="565"/>
      <c r="DDH34" s="565"/>
      <c r="DDI34" s="565"/>
      <c r="DDJ34" s="565"/>
      <c r="DDK34" s="565"/>
      <c r="DDL34" s="565"/>
      <c r="DDM34" s="565"/>
      <c r="DDN34" s="565"/>
      <c r="DDO34" s="565"/>
      <c r="DDP34" s="565"/>
      <c r="DDQ34" s="565"/>
      <c r="DDR34" s="565"/>
      <c r="DDS34" s="565"/>
      <c r="DDT34" s="565"/>
      <c r="DDU34" s="565"/>
      <c r="DDV34" s="565"/>
      <c r="DDW34" s="565"/>
      <c r="DDX34" s="565"/>
      <c r="DDY34" s="565"/>
      <c r="DDZ34" s="565"/>
      <c r="DEA34" s="565"/>
      <c r="DEB34" s="565"/>
      <c r="DEC34" s="565"/>
      <c r="DED34" s="565"/>
      <c r="DEE34" s="565"/>
      <c r="DEF34" s="565"/>
      <c r="DEG34" s="565"/>
      <c r="DEH34" s="565"/>
      <c r="DEI34" s="565"/>
      <c r="DEJ34" s="565"/>
      <c r="DEK34" s="565"/>
      <c r="DEL34" s="565"/>
      <c r="DEM34" s="565"/>
      <c r="DEN34" s="565"/>
      <c r="DEO34" s="565"/>
      <c r="DEP34" s="565"/>
      <c r="DEQ34" s="565"/>
      <c r="DER34" s="565"/>
      <c r="DES34" s="565"/>
      <c r="DET34" s="565"/>
      <c r="DEU34" s="565"/>
      <c r="DEV34" s="565"/>
      <c r="DEW34" s="565"/>
      <c r="DEX34" s="565"/>
      <c r="DEY34" s="565"/>
      <c r="DEZ34" s="565"/>
      <c r="DFA34" s="565"/>
      <c r="DFB34" s="565"/>
      <c r="DFC34" s="565"/>
      <c r="DFD34" s="565"/>
      <c r="DFE34" s="565"/>
      <c r="DFF34" s="565"/>
      <c r="DFG34" s="565"/>
      <c r="DFH34" s="565"/>
      <c r="DFI34" s="565"/>
      <c r="DFJ34" s="565"/>
      <c r="DFK34" s="565"/>
      <c r="DFL34" s="565"/>
      <c r="DFM34" s="565"/>
      <c r="DFN34" s="565"/>
      <c r="DFO34" s="565"/>
      <c r="DFP34" s="565"/>
      <c r="DFQ34" s="565"/>
      <c r="DFR34" s="565"/>
      <c r="DFS34" s="565"/>
      <c r="DFT34" s="565"/>
      <c r="DFU34" s="565"/>
      <c r="DFV34" s="565"/>
      <c r="DFW34" s="565"/>
      <c r="DFX34" s="565"/>
      <c r="DFY34" s="565"/>
      <c r="DFZ34" s="565"/>
      <c r="DGA34" s="565"/>
      <c r="DGB34" s="565"/>
      <c r="DGC34" s="565"/>
      <c r="DGD34" s="565"/>
      <c r="DGE34" s="565"/>
      <c r="DGF34" s="565"/>
      <c r="DGG34" s="565"/>
      <c r="DGH34" s="565"/>
      <c r="DGI34" s="565"/>
      <c r="DGJ34" s="565"/>
      <c r="DGK34" s="565"/>
      <c r="DGL34" s="565"/>
      <c r="DGM34" s="565"/>
      <c r="DGN34" s="565"/>
      <c r="DGO34" s="565"/>
      <c r="DGP34" s="565"/>
      <c r="DGQ34" s="565"/>
      <c r="DGR34" s="565"/>
      <c r="DGS34" s="565"/>
      <c r="DGT34" s="565"/>
      <c r="DGU34" s="565"/>
      <c r="DGV34" s="565"/>
      <c r="DGW34" s="565"/>
      <c r="DGX34" s="565"/>
      <c r="DGY34" s="565"/>
      <c r="DGZ34" s="565"/>
      <c r="DHA34" s="565"/>
      <c r="DHB34" s="565"/>
      <c r="DHC34" s="565"/>
      <c r="DHD34" s="565"/>
      <c r="DHE34" s="565"/>
      <c r="DHF34" s="565"/>
      <c r="DHG34" s="565"/>
      <c r="DHH34" s="565"/>
      <c r="DHI34" s="565"/>
      <c r="DHJ34" s="565"/>
      <c r="DHK34" s="565"/>
      <c r="DHL34" s="565"/>
      <c r="DHM34" s="565"/>
      <c r="DHN34" s="565"/>
      <c r="DHO34" s="565"/>
      <c r="DHP34" s="565"/>
      <c r="DHQ34" s="565"/>
      <c r="DHR34" s="565"/>
      <c r="DHS34" s="565"/>
      <c r="DHT34" s="565"/>
      <c r="DHU34" s="565"/>
      <c r="DHV34" s="565"/>
      <c r="DHW34" s="565"/>
      <c r="DHX34" s="565"/>
      <c r="DHY34" s="565"/>
      <c r="DHZ34" s="565"/>
      <c r="DIA34" s="565"/>
      <c r="DIB34" s="565"/>
      <c r="DIC34" s="565"/>
      <c r="DID34" s="565"/>
      <c r="DIE34" s="565"/>
      <c r="DIF34" s="565"/>
      <c r="DIG34" s="565"/>
      <c r="DIH34" s="565"/>
      <c r="DII34" s="565"/>
      <c r="DIJ34" s="565"/>
      <c r="DIK34" s="565"/>
      <c r="DIL34" s="565"/>
      <c r="DIM34" s="565"/>
      <c r="DIN34" s="565"/>
      <c r="DIO34" s="565"/>
      <c r="DIP34" s="565"/>
      <c r="DIQ34" s="565"/>
      <c r="DIR34" s="565"/>
      <c r="DIS34" s="565"/>
      <c r="DIT34" s="565"/>
      <c r="DIU34" s="565"/>
      <c r="DIV34" s="565"/>
      <c r="DIW34" s="565"/>
      <c r="DIX34" s="565"/>
      <c r="DIY34" s="565"/>
      <c r="DIZ34" s="565"/>
      <c r="DJA34" s="565"/>
      <c r="DJB34" s="565"/>
      <c r="DJC34" s="565"/>
      <c r="DJD34" s="565"/>
      <c r="DJE34" s="565"/>
      <c r="DJF34" s="565"/>
      <c r="DJG34" s="565"/>
      <c r="DJH34" s="565"/>
      <c r="DJI34" s="565"/>
      <c r="DJJ34" s="565"/>
      <c r="DJK34" s="565"/>
      <c r="DJL34" s="565"/>
      <c r="DJM34" s="565"/>
      <c r="DJN34" s="565"/>
      <c r="DJO34" s="565"/>
      <c r="DJP34" s="565"/>
      <c r="DJQ34" s="565"/>
      <c r="DJR34" s="565"/>
      <c r="DJS34" s="565"/>
      <c r="DJT34" s="565"/>
      <c r="DJU34" s="565"/>
      <c r="DJV34" s="565"/>
      <c r="DJW34" s="565"/>
      <c r="DJX34" s="565"/>
      <c r="DJY34" s="565"/>
      <c r="DJZ34" s="565"/>
      <c r="DKA34" s="565"/>
      <c r="DKB34" s="565"/>
      <c r="DKC34" s="565"/>
      <c r="DKD34" s="565"/>
      <c r="DKE34" s="565"/>
      <c r="DKF34" s="565"/>
      <c r="DKG34" s="565"/>
      <c r="DKH34" s="565"/>
      <c r="DKI34" s="565"/>
      <c r="DKJ34" s="565"/>
      <c r="DKK34" s="565"/>
      <c r="DKL34" s="565"/>
      <c r="DKM34" s="565"/>
      <c r="DKN34" s="565"/>
      <c r="DKO34" s="565"/>
      <c r="DKP34" s="565"/>
      <c r="DKQ34" s="565"/>
      <c r="DKR34" s="565"/>
      <c r="DKS34" s="565"/>
      <c r="DKT34" s="565"/>
      <c r="DKU34" s="565"/>
      <c r="DKV34" s="565"/>
      <c r="DKW34" s="565"/>
      <c r="DKX34" s="565"/>
      <c r="DKY34" s="565"/>
      <c r="DKZ34" s="565"/>
      <c r="DLA34" s="565"/>
      <c r="DLB34" s="565"/>
      <c r="DLC34" s="565"/>
      <c r="DLD34" s="565"/>
      <c r="DLE34" s="565"/>
      <c r="DLF34" s="565"/>
      <c r="DLG34" s="565"/>
      <c r="DLH34" s="565"/>
      <c r="DLI34" s="565"/>
      <c r="DLJ34" s="565"/>
      <c r="DLK34" s="565"/>
      <c r="DLL34" s="565"/>
      <c r="DLM34" s="565"/>
      <c r="DLN34" s="565"/>
      <c r="DLO34" s="565"/>
      <c r="DLP34" s="565"/>
      <c r="DLQ34" s="565"/>
      <c r="DLR34" s="565"/>
      <c r="DLS34" s="565"/>
      <c r="DLT34" s="565"/>
      <c r="DLU34" s="565"/>
      <c r="DLV34" s="565"/>
      <c r="DLW34" s="565"/>
      <c r="DLX34" s="565"/>
      <c r="DLY34" s="565"/>
      <c r="DLZ34" s="565"/>
      <c r="DMA34" s="565"/>
      <c r="DMB34" s="565"/>
      <c r="DMC34" s="565"/>
      <c r="DMD34" s="565"/>
      <c r="DME34" s="565"/>
      <c r="DMF34" s="565"/>
      <c r="DMG34" s="565"/>
      <c r="DMH34" s="565"/>
      <c r="DMI34" s="565"/>
      <c r="DMJ34" s="565"/>
      <c r="DMK34" s="565"/>
      <c r="DML34" s="565"/>
      <c r="DMM34" s="565"/>
      <c r="DMN34" s="565"/>
      <c r="DMO34" s="565"/>
      <c r="DMP34" s="565"/>
      <c r="DMQ34" s="565"/>
      <c r="DMR34" s="565"/>
      <c r="DMS34" s="565"/>
      <c r="DMT34" s="565"/>
      <c r="DMU34" s="565"/>
      <c r="DMV34" s="565"/>
      <c r="DMW34" s="565"/>
      <c r="DMX34" s="565"/>
      <c r="DMY34" s="565"/>
      <c r="DMZ34" s="565"/>
      <c r="DNA34" s="565"/>
      <c r="DNB34" s="565"/>
      <c r="DNC34" s="565"/>
      <c r="DND34" s="565"/>
      <c r="DNE34" s="565"/>
      <c r="DNF34" s="565"/>
      <c r="DNG34" s="565"/>
      <c r="DNH34" s="565"/>
      <c r="DNI34" s="565"/>
      <c r="DNJ34" s="565"/>
      <c r="DNK34" s="565"/>
      <c r="DNL34" s="565"/>
      <c r="DNM34" s="565"/>
      <c r="DNN34" s="565"/>
      <c r="DNO34" s="565"/>
      <c r="DNP34" s="565"/>
      <c r="DNQ34" s="565"/>
      <c r="DNR34" s="565"/>
      <c r="DNS34" s="565"/>
      <c r="DNT34" s="565"/>
      <c r="DNU34" s="565"/>
      <c r="DNV34" s="565"/>
      <c r="DNW34" s="565"/>
      <c r="DNX34" s="565"/>
      <c r="DNY34" s="565"/>
      <c r="DNZ34" s="565"/>
      <c r="DOA34" s="565"/>
      <c r="DOB34" s="565"/>
      <c r="DOC34" s="565"/>
      <c r="DOD34" s="565"/>
      <c r="DOE34" s="565"/>
      <c r="DOF34" s="565"/>
      <c r="DOG34" s="565"/>
      <c r="DOH34" s="565"/>
      <c r="DOI34" s="565"/>
      <c r="DOJ34" s="565"/>
      <c r="DOK34" s="565"/>
      <c r="DOL34" s="565"/>
      <c r="DOM34" s="565"/>
      <c r="DON34" s="565"/>
      <c r="DOO34" s="565"/>
      <c r="DOP34" s="565"/>
      <c r="DOQ34" s="565"/>
      <c r="DOR34" s="565"/>
      <c r="DOS34" s="565"/>
      <c r="DOT34" s="565"/>
      <c r="DOU34" s="565"/>
      <c r="DOV34" s="565"/>
      <c r="DOW34" s="565"/>
      <c r="DOX34" s="565"/>
      <c r="DOY34" s="565"/>
      <c r="DOZ34" s="565"/>
      <c r="DPA34" s="565"/>
      <c r="DPB34" s="565"/>
      <c r="DPC34" s="565"/>
      <c r="DPD34" s="565"/>
      <c r="DPE34" s="565"/>
      <c r="DPF34" s="565"/>
      <c r="DPG34" s="565"/>
      <c r="DPH34" s="565"/>
      <c r="DPI34" s="565"/>
      <c r="DPJ34" s="565"/>
      <c r="DPK34" s="565"/>
      <c r="DPL34" s="565"/>
      <c r="DPM34" s="565"/>
      <c r="DPN34" s="565"/>
      <c r="DPO34" s="565"/>
      <c r="DPP34" s="565"/>
      <c r="DPQ34" s="565"/>
      <c r="DPR34" s="565"/>
      <c r="DPS34" s="565"/>
      <c r="DPT34" s="565"/>
      <c r="DPU34" s="565"/>
      <c r="DPV34" s="565"/>
      <c r="DPW34" s="565"/>
      <c r="DPX34" s="565"/>
      <c r="DPY34" s="565"/>
      <c r="DPZ34" s="565"/>
      <c r="DQA34" s="565"/>
      <c r="DQB34" s="565"/>
      <c r="DQC34" s="565"/>
      <c r="DQD34" s="565"/>
      <c r="DQE34" s="565"/>
      <c r="DQF34" s="565"/>
      <c r="DQG34" s="565"/>
      <c r="DQH34" s="565"/>
      <c r="DQI34" s="565"/>
      <c r="DQJ34" s="565"/>
      <c r="DQK34" s="565"/>
      <c r="DQL34" s="565"/>
      <c r="DQM34" s="565"/>
      <c r="DQN34" s="565"/>
      <c r="DQO34" s="565"/>
      <c r="DQP34" s="565"/>
      <c r="DQQ34" s="565"/>
      <c r="DQR34" s="565"/>
      <c r="DQS34" s="565"/>
      <c r="DQT34" s="565"/>
      <c r="DQU34" s="565"/>
      <c r="DQV34" s="565"/>
      <c r="DQW34" s="565"/>
      <c r="DQX34" s="565"/>
      <c r="DQY34" s="565"/>
      <c r="DQZ34" s="565"/>
      <c r="DRA34" s="565"/>
      <c r="DRB34" s="565"/>
      <c r="DRC34" s="565"/>
      <c r="DRD34" s="565"/>
      <c r="DRE34" s="565"/>
      <c r="DRF34" s="565"/>
      <c r="DRG34" s="565"/>
      <c r="DRH34" s="565"/>
      <c r="DRI34" s="565"/>
      <c r="DRJ34" s="565"/>
      <c r="DRK34" s="565"/>
      <c r="DRL34" s="565"/>
      <c r="DRM34" s="565"/>
      <c r="DRN34" s="565"/>
      <c r="DRO34" s="565"/>
      <c r="DRP34" s="565"/>
      <c r="DRQ34" s="565"/>
      <c r="DRR34" s="565"/>
      <c r="DRS34" s="565"/>
      <c r="DRT34" s="565"/>
      <c r="DRU34" s="565"/>
      <c r="DRV34" s="565"/>
      <c r="DRW34" s="565"/>
      <c r="DRX34" s="565"/>
      <c r="DRY34" s="565"/>
      <c r="DRZ34" s="565"/>
      <c r="DSA34" s="565"/>
      <c r="DSB34" s="565"/>
      <c r="DSC34" s="565"/>
      <c r="DSD34" s="565"/>
      <c r="DSE34" s="565"/>
      <c r="DSF34" s="565"/>
      <c r="DSG34" s="565"/>
      <c r="DSH34" s="565"/>
      <c r="DSI34" s="565"/>
      <c r="DSJ34" s="565"/>
      <c r="DSK34" s="565"/>
      <c r="DSL34" s="565"/>
      <c r="DSM34" s="565"/>
      <c r="DSN34" s="565"/>
      <c r="DSO34" s="565"/>
      <c r="DSP34" s="565"/>
      <c r="DSQ34" s="565"/>
      <c r="DSR34" s="565"/>
      <c r="DSS34" s="565"/>
      <c r="DST34" s="565"/>
      <c r="DSU34" s="565"/>
      <c r="DSV34" s="565"/>
      <c r="DSW34" s="565"/>
      <c r="DSX34" s="565"/>
      <c r="DSY34" s="565"/>
      <c r="DSZ34" s="565"/>
      <c r="DTA34" s="565"/>
      <c r="DTB34" s="565"/>
      <c r="DTC34" s="565"/>
      <c r="DTD34" s="565"/>
      <c r="DTE34" s="565"/>
      <c r="DTF34" s="565"/>
      <c r="DTG34" s="565"/>
      <c r="DTH34" s="565"/>
      <c r="DTI34" s="565"/>
      <c r="DTJ34" s="565"/>
      <c r="DTK34" s="565"/>
      <c r="DTL34" s="565"/>
      <c r="DTM34" s="565"/>
      <c r="DTN34" s="565"/>
      <c r="DTO34" s="565"/>
      <c r="DTP34" s="565"/>
      <c r="DTQ34" s="565"/>
      <c r="DTR34" s="565"/>
      <c r="DTS34" s="565"/>
      <c r="DTT34" s="565"/>
      <c r="DTU34" s="565"/>
      <c r="DTV34" s="565"/>
      <c r="DTW34" s="565"/>
      <c r="DTX34" s="565"/>
      <c r="DTY34" s="565"/>
      <c r="DTZ34" s="565"/>
      <c r="DUA34" s="565"/>
      <c r="DUB34" s="565"/>
      <c r="DUC34" s="565"/>
      <c r="DUD34" s="565"/>
      <c r="DUE34" s="565"/>
      <c r="DUF34" s="565"/>
      <c r="DUG34" s="565"/>
      <c r="DUH34" s="565"/>
      <c r="DUI34" s="565"/>
      <c r="DUJ34" s="565"/>
      <c r="DUK34" s="565"/>
      <c r="DUL34" s="565"/>
      <c r="DUM34" s="565"/>
      <c r="DUN34" s="565"/>
      <c r="DUO34" s="565"/>
      <c r="DUP34" s="565"/>
      <c r="DUQ34" s="565"/>
      <c r="DUR34" s="565"/>
      <c r="DUS34" s="565"/>
      <c r="DUT34" s="565"/>
      <c r="DUU34" s="565"/>
      <c r="DUV34" s="565"/>
      <c r="DUW34" s="565"/>
      <c r="DUX34" s="565"/>
      <c r="DUY34" s="565"/>
      <c r="DUZ34" s="565"/>
      <c r="DVA34" s="565"/>
      <c r="DVB34" s="565"/>
      <c r="DVC34" s="565"/>
      <c r="DVD34" s="565"/>
      <c r="DVE34" s="565"/>
      <c r="DVF34" s="565"/>
      <c r="DVG34" s="565"/>
      <c r="DVH34" s="565"/>
      <c r="DVI34" s="565"/>
      <c r="DVJ34" s="565"/>
      <c r="DVK34" s="565"/>
      <c r="DVL34" s="565"/>
      <c r="DVM34" s="565"/>
      <c r="DVN34" s="565"/>
      <c r="DVO34" s="565"/>
      <c r="DVP34" s="565"/>
      <c r="DVQ34" s="565"/>
      <c r="DVR34" s="565"/>
      <c r="DVS34" s="565"/>
      <c r="DVT34" s="565"/>
      <c r="DVU34" s="565"/>
      <c r="DVV34" s="565"/>
      <c r="DVW34" s="565"/>
      <c r="DVX34" s="565"/>
      <c r="DVY34" s="565"/>
      <c r="DVZ34" s="565"/>
      <c r="DWA34" s="565"/>
      <c r="DWB34" s="565"/>
      <c r="DWC34" s="565"/>
      <c r="DWD34" s="565"/>
      <c r="DWE34" s="565"/>
      <c r="DWF34" s="565"/>
      <c r="DWG34" s="565"/>
      <c r="DWH34" s="565"/>
      <c r="DWI34" s="565"/>
      <c r="DWJ34" s="565"/>
      <c r="DWK34" s="565"/>
      <c r="DWL34" s="565"/>
      <c r="DWM34" s="565"/>
      <c r="DWN34" s="565"/>
      <c r="DWO34" s="565"/>
      <c r="DWP34" s="565"/>
      <c r="DWQ34" s="565"/>
      <c r="DWR34" s="565"/>
      <c r="DWS34" s="565"/>
      <c r="DWT34" s="565"/>
      <c r="DWU34" s="565"/>
      <c r="DWV34" s="565"/>
      <c r="DWW34" s="565"/>
      <c r="DWX34" s="565"/>
      <c r="DWY34" s="565"/>
      <c r="DWZ34" s="565"/>
      <c r="DXA34" s="565"/>
      <c r="DXB34" s="565"/>
      <c r="DXC34" s="565"/>
      <c r="DXD34" s="565"/>
      <c r="DXE34" s="565"/>
      <c r="DXF34" s="565"/>
      <c r="DXG34" s="565"/>
      <c r="DXH34" s="565"/>
      <c r="DXI34" s="565"/>
      <c r="DXJ34" s="565"/>
      <c r="DXK34" s="565"/>
      <c r="DXL34" s="565"/>
      <c r="DXM34" s="565"/>
      <c r="DXN34" s="565"/>
      <c r="DXO34" s="565"/>
      <c r="DXP34" s="565"/>
      <c r="DXQ34" s="565"/>
      <c r="DXR34" s="565"/>
      <c r="DXS34" s="565"/>
      <c r="DXT34" s="565"/>
      <c r="DXU34" s="565"/>
      <c r="DXV34" s="565"/>
      <c r="DXW34" s="565"/>
      <c r="DXX34" s="565"/>
      <c r="DXY34" s="565"/>
      <c r="DXZ34" s="565"/>
      <c r="DYA34" s="565"/>
      <c r="DYB34" s="565"/>
      <c r="DYC34" s="565"/>
      <c r="DYD34" s="565"/>
      <c r="DYE34" s="565"/>
      <c r="DYF34" s="565"/>
      <c r="DYG34" s="565"/>
      <c r="DYH34" s="565"/>
      <c r="DYI34" s="565"/>
      <c r="DYJ34" s="565"/>
      <c r="DYK34" s="565"/>
      <c r="DYL34" s="565"/>
      <c r="DYM34" s="565"/>
      <c r="DYN34" s="565"/>
      <c r="DYO34" s="565"/>
      <c r="DYP34" s="565"/>
      <c r="DYQ34" s="565"/>
      <c r="DYR34" s="565"/>
      <c r="DYS34" s="565"/>
      <c r="DYT34" s="565"/>
      <c r="DYU34" s="565"/>
      <c r="DYV34" s="565"/>
      <c r="DYW34" s="565"/>
      <c r="DYX34" s="565"/>
      <c r="DYY34" s="565"/>
      <c r="DYZ34" s="565"/>
      <c r="DZA34" s="565"/>
      <c r="DZB34" s="565"/>
      <c r="DZC34" s="565"/>
      <c r="DZD34" s="565"/>
      <c r="DZE34" s="565"/>
      <c r="DZF34" s="565"/>
      <c r="DZG34" s="565"/>
      <c r="DZH34" s="565"/>
      <c r="DZI34" s="565"/>
      <c r="DZJ34" s="565"/>
      <c r="DZK34" s="565"/>
      <c r="DZL34" s="565"/>
      <c r="DZM34" s="565"/>
      <c r="DZN34" s="565"/>
      <c r="DZO34" s="565"/>
      <c r="DZP34" s="565"/>
      <c r="DZQ34" s="565"/>
      <c r="DZR34" s="565"/>
      <c r="DZS34" s="565"/>
      <c r="DZT34" s="565"/>
      <c r="DZU34" s="565"/>
      <c r="DZV34" s="565"/>
      <c r="DZW34" s="565"/>
      <c r="DZX34" s="565"/>
      <c r="DZY34" s="565"/>
      <c r="DZZ34" s="565"/>
      <c r="EAA34" s="565"/>
      <c r="EAB34" s="565"/>
      <c r="EAC34" s="565"/>
      <c r="EAD34" s="565"/>
      <c r="EAE34" s="565"/>
      <c r="EAF34" s="565"/>
      <c r="EAG34" s="565"/>
      <c r="EAH34" s="565"/>
      <c r="EAI34" s="565"/>
      <c r="EAJ34" s="565"/>
      <c r="EAK34" s="565"/>
      <c r="EAL34" s="565"/>
      <c r="EAM34" s="565"/>
      <c r="EAN34" s="565"/>
      <c r="EAO34" s="565"/>
      <c r="EAP34" s="565"/>
      <c r="EAQ34" s="565"/>
      <c r="EAR34" s="565"/>
      <c r="EAS34" s="565"/>
      <c r="EAT34" s="565"/>
      <c r="EAU34" s="565"/>
      <c r="EAV34" s="565"/>
      <c r="EAW34" s="565"/>
      <c r="EAX34" s="565"/>
      <c r="EAY34" s="565"/>
      <c r="EAZ34" s="565"/>
      <c r="EBA34" s="565"/>
      <c r="EBB34" s="565"/>
      <c r="EBC34" s="565"/>
      <c r="EBD34" s="565"/>
      <c r="EBE34" s="565"/>
      <c r="EBF34" s="565"/>
      <c r="EBG34" s="565"/>
      <c r="EBH34" s="565"/>
      <c r="EBI34" s="565"/>
      <c r="EBJ34" s="565"/>
      <c r="EBK34" s="565"/>
      <c r="EBL34" s="565"/>
      <c r="EBM34" s="565"/>
      <c r="EBN34" s="565"/>
      <c r="EBO34" s="565"/>
      <c r="EBP34" s="565"/>
      <c r="EBQ34" s="565"/>
      <c r="EBR34" s="565"/>
      <c r="EBS34" s="565"/>
      <c r="EBT34" s="565"/>
      <c r="EBU34" s="565"/>
      <c r="EBV34" s="565"/>
      <c r="EBW34" s="565"/>
      <c r="EBX34" s="565"/>
      <c r="EBY34" s="565"/>
      <c r="EBZ34" s="565"/>
      <c r="ECA34" s="565"/>
      <c r="ECB34" s="565"/>
      <c r="ECC34" s="565"/>
      <c r="ECD34" s="565"/>
      <c r="ECE34" s="565"/>
      <c r="ECF34" s="565"/>
      <c r="ECG34" s="565"/>
      <c r="ECH34" s="565"/>
      <c r="ECI34" s="565"/>
      <c r="ECJ34" s="565"/>
      <c r="ECK34" s="565"/>
      <c r="ECL34" s="565"/>
      <c r="ECM34" s="565"/>
      <c r="ECN34" s="565"/>
      <c r="ECO34" s="565"/>
      <c r="ECP34" s="565"/>
      <c r="ECQ34" s="565"/>
      <c r="ECR34" s="565"/>
      <c r="ECS34" s="565"/>
      <c r="ECT34" s="565"/>
      <c r="ECU34" s="565"/>
      <c r="ECV34" s="565"/>
      <c r="ECW34" s="565"/>
      <c r="ECX34" s="565"/>
      <c r="ECY34" s="565"/>
      <c r="ECZ34" s="565"/>
      <c r="EDA34" s="565"/>
      <c r="EDB34" s="565"/>
      <c r="EDC34" s="565"/>
      <c r="EDD34" s="565"/>
      <c r="EDE34" s="565"/>
      <c r="EDF34" s="565"/>
      <c r="EDG34" s="565"/>
      <c r="EDH34" s="565"/>
      <c r="EDI34" s="565"/>
      <c r="EDJ34" s="565"/>
      <c r="EDK34" s="565"/>
      <c r="EDL34" s="565"/>
      <c r="EDM34" s="565"/>
      <c r="EDN34" s="565"/>
      <c r="EDO34" s="565"/>
      <c r="EDP34" s="565"/>
      <c r="EDQ34" s="565"/>
      <c r="EDR34" s="565"/>
      <c r="EDS34" s="565"/>
      <c r="EDT34" s="565"/>
      <c r="EDU34" s="565"/>
      <c r="EDV34" s="565"/>
      <c r="EDW34" s="565"/>
      <c r="EDX34" s="565"/>
      <c r="EDY34" s="565"/>
      <c r="EDZ34" s="565"/>
      <c r="EEA34" s="565"/>
      <c r="EEB34" s="565"/>
      <c r="EEC34" s="565"/>
      <c r="EED34" s="565"/>
      <c r="EEE34" s="565"/>
      <c r="EEF34" s="565"/>
      <c r="EEG34" s="565"/>
      <c r="EEH34" s="565"/>
      <c r="EEI34" s="565"/>
      <c r="EEJ34" s="565"/>
      <c r="EEK34" s="565"/>
      <c r="EEL34" s="565"/>
      <c r="EEM34" s="565"/>
      <c r="EEN34" s="565"/>
      <c r="EEO34" s="565"/>
      <c r="EEP34" s="565"/>
      <c r="EEQ34" s="565"/>
      <c r="EER34" s="565"/>
      <c r="EES34" s="565"/>
      <c r="EET34" s="565"/>
      <c r="EEU34" s="565"/>
      <c r="EEV34" s="565"/>
      <c r="EEW34" s="565"/>
      <c r="EEX34" s="565"/>
      <c r="EEY34" s="565"/>
      <c r="EEZ34" s="565"/>
      <c r="EFA34" s="565"/>
      <c r="EFB34" s="565"/>
      <c r="EFC34" s="565"/>
      <c r="EFD34" s="565"/>
      <c r="EFE34" s="565"/>
      <c r="EFF34" s="565"/>
      <c r="EFG34" s="565"/>
      <c r="EFH34" s="565"/>
      <c r="EFI34" s="565"/>
      <c r="EFJ34" s="565"/>
      <c r="EFK34" s="565"/>
      <c r="EFL34" s="565"/>
      <c r="EFM34" s="565"/>
      <c r="EFN34" s="565"/>
      <c r="EFO34" s="565"/>
      <c r="EFP34" s="565"/>
      <c r="EFQ34" s="565"/>
      <c r="EFR34" s="565"/>
      <c r="EFS34" s="565"/>
      <c r="EFT34" s="565"/>
      <c r="EFU34" s="565"/>
      <c r="EFV34" s="565"/>
      <c r="EFW34" s="565"/>
      <c r="EFX34" s="565"/>
      <c r="EFY34" s="565"/>
      <c r="EFZ34" s="565"/>
      <c r="EGA34" s="565"/>
      <c r="EGB34" s="565"/>
      <c r="EGC34" s="565"/>
      <c r="EGD34" s="565"/>
      <c r="EGE34" s="565"/>
      <c r="EGF34" s="565"/>
      <c r="EGG34" s="565"/>
      <c r="EGH34" s="565"/>
      <c r="EGI34" s="565"/>
      <c r="EGJ34" s="565"/>
      <c r="EGK34" s="565"/>
      <c r="EGL34" s="565"/>
      <c r="EGM34" s="565"/>
      <c r="EGN34" s="565"/>
      <c r="EGO34" s="565"/>
      <c r="EGP34" s="565"/>
      <c r="EGQ34" s="565"/>
      <c r="EGR34" s="565"/>
      <c r="EGS34" s="565"/>
      <c r="EGT34" s="565"/>
      <c r="EGU34" s="565"/>
      <c r="EGV34" s="565"/>
      <c r="EGW34" s="565"/>
      <c r="EGX34" s="565"/>
      <c r="EGY34" s="565"/>
      <c r="EGZ34" s="565"/>
      <c r="EHA34" s="565"/>
      <c r="EHB34" s="565"/>
      <c r="EHC34" s="565"/>
      <c r="EHD34" s="565"/>
      <c r="EHE34" s="565"/>
      <c r="EHF34" s="565"/>
      <c r="EHG34" s="565"/>
      <c r="EHH34" s="565"/>
      <c r="EHI34" s="565"/>
      <c r="EHJ34" s="565"/>
      <c r="EHK34" s="565"/>
      <c r="EHL34" s="565"/>
      <c r="EHM34" s="565"/>
      <c r="EHN34" s="565"/>
      <c r="EHO34" s="565"/>
      <c r="EHP34" s="565"/>
      <c r="EHQ34" s="565"/>
      <c r="EHR34" s="565"/>
      <c r="EHS34" s="565"/>
      <c r="EHT34" s="565"/>
      <c r="EHU34" s="565"/>
      <c r="EHV34" s="565"/>
      <c r="EHW34" s="565"/>
      <c r="EHX34" s="565"/>
      <c r="EHY34" s="565"/>
      <c r="EHZ34" s="565"/>
      <c r="EIA34" s="565"/>
      <c r="EIB34" s="565"/>
      <c r="EIC34" s="565"/>
      <c r="EID34" s="565"/>
      <c r="EIE34" s="565"/>
      <c r="EIF34" s="565"/>
      <c r="EIG34" s="565"/>
      <c r="EIH34" s="565"/>
      <c r="EII34" s="565"/>
      <c r="EIJ34" s="565"/>
      <c r="EIK34" s="565"/>
      <c r="EIL34" s="565"/>
      <c r="EIM34" s="565"/>
      <c r="EIN34" s="565"/>
      <c r="EIO34" s="565"/>
      <c r="EIP34" s="565"/>
      <c r="EIQ34" s="565"/>
      <c r="EIR34" s="565"/>
      <c r="EIS34" s="565"/>
      <c r="EIT34" s="565"/>
      <c r="EIU34" s="565"/>
      <c r="EIV34" s="565"/>
      <c r="EIW34" s="565"/>
      <c r="EIX34" s="565"/>
      <c r="EIY34" s="565"/>
      <c r="EIZ34" s="565"/>
      <c r="EJA34" s="565"/>
      <c r="EJB34" s="565"/>
      <c r="EJC34" s="565"/>
      <c r="EJD34" s="565"/>
      <c r="EJE34" s="565"/>
      <c r="EJF34" s="565"/>
      <c r="EJG34" s="565"/>
      <c r="EJH34" s="565"/>
      <c r="EJI34" s="565"/>
      <c r="EJJ34" s="565"/>
      <c r="EJK34" s="565"/>
      <c r="EJL34" s="565"/>
      <c r="EJM34" s="565"/>
      <c r="EJN34" s="565"/>
      <c r="EJO34" s="565"/>
      <c r="EJP34" s="565"/>
      <c r="EJQ34" s="565"/>
      <c r="EJR34" s="565"/>
      <c r="EJS34" s="565"/>
      <c r="EJT34" s="565"/>
      <c r="EJU34" s="565"/>
      <c r="EJV34" s="565"/>
      <c r="EJW34" s="565"/>
      <c r="EJX34" s="565"/>
      <c r="EJY34" s="565"/>
      <c r="EJZ34" s="565"/>
      <c r="EKA34" s="565"/>
      <c r="EKB34" s="565"/>
      <c r="EKC34" s="565"/>
      <c r="EKD34" s="565"/>
      <c r="EKE34" s="565"/>
      <c r="EKF34" s="565"/>
      <c r="EKG34" s="565"/>
      <c r="EKH34" s="565"/>
      <c r="EKI34" s="565"/>
      <c r="EKJ34" s="565"/>
      <c r="EKK34" s="565"/>
      <c r="EKL34" s="565"/>
      <c r="EKM34" s="565"/>
      <c r="EKN34" s="565"/>
      <c r="EKO34" s="565"/>
      <c r="EKP34" s="565"/>
      <c r="EKQ34" s="565"/>
      <c r="EKR34" s="565"/>
      <c r="EKS34" s="565"/>
      <c r="EKT34" s="565"/>
      <c r="EKU34" s="565"/>
      <c r="EKV34" s="565"/>
      <c r="EKW34" s="565"/>
      <c r="EKX34" s="565"/>
      <c r="EKY34" s="565"/>
      <c r="EKZ34" s="565"/>
      <c r="ELA34" s="565"/>
      <c r="ELB34" s="565"/>
      <c r="ELC34" s="565"/>
      <c r="ELD34" s="565"/>
      <c r="ELE34" s="565"/>
      <c r="ELF34" s="565"/>
      <c r="ELG34" s="565"/>
      <c r="ELH34" s="565"/>
      <c r="ELI34" s="565"/>
      <c r="ELJ34" s="565"/>
      <c r="ELK34" s="565"/>
      <c r="ELL34" s="565"/>
      <c r="ELM34" s="565"/>
      <c r="ELN34" s="565"/>
      <c r="ELO34" s="565"/>
      <c r="ELP34" s="565"/>
      <c r="ELQ34" s="565"/>
      <c r="ELR34" s="565"/>
      <c r="ELS34" s="565"/>
      <c r="ELT34" s="565"/>
      <c r="ELU34" s="565"/>
      <c r="ELV34" s="565"/>
      <c r="ELW34" s="565"/>
      <c r="ELX34" s="565"/>
      <c r="ELY34" s="565"/>
      <c r="ELZ34" s="565"/>
      <c r="EMA34" s="565"/>
      <c r="EMB34" s="565"/>
      <c r="EMC34" s="565"/>
      <c r="EMD34" s="565"/>
      <c r="EME34" s="565"/>
      <c r="EMF34" s="565"/>
      <c r="EMG34" s="565"/>
      <c r="EMH34" s="565"/>
      <c r="EMI34" s="565"/>
      <c r="EMJ34" s="565"/>
      <c r="EMK34" s="565"/>
      <c r="EML34" s="565"/>
      <c r="EMM34" s="565"/>
      <c r="EMN34" s="565"/>
      <c r="EMO34" s="565"/>
      <c r="EMP34" s="565"/>
      <c r="EMQ34" s="565"/>
      <c r="EMR34" s="565"/>
      <c r="EMS34" s="565"/>
      <c r="EMT34" s="565"/>
      <c r="EMU34" s="565"/>
      <c r="EMV34" s="565"/>
      <c r="EMW34" s="565"/>
      <c r="EMX34" s="565"/>
      <c r="EMY34" s="565"/>
      <c r="EMZ34" s="565"/>
      <c r="ENA34" s="565"/>
      <c r="ENB34" s="565"/>
      <c r="ENC34" s="565"/>
      <c r="END34" s="565"/>
      <c r="ENE34" s="565"/>
      <c r="ENF34" s="565"/>
      <c r="ENG34" s="565"/>
      <c r="ENH34" s="565"/>
      <c r="ENI34" s="565"/>
      <c r="ENJ34" s="565"/>
      <c r="ENK34" s="565"/>
      <c r="ENL34" s="565"/>
      <c r="ENM34" s="565"/>
      <c r="ENN34" s="565"/>
      <c r="ENO34" s="565"/>
      <c r="ENP34" s="565"/>
      <c r="ENQ34" s="565"/>
      <c r="ENR34" s="565"/>
      <c r="ENS34" s="565"/>
      <c r="ENT34" s="565"/>
      <c r="ENU34" s="565"/>
      <c r="ENV34" s="565"/>
      <c r="ENW34" s="565"/>
      <c r="ENX34" s="565"/>
      <c r="ENY34" s="565"/>
      <c r="ENZ34" s="565"/>
      <c r="EOA34" s="565"/>
      <c r="EOB34" s="565"/>
      <c r="EOC34" s="565"/>
      <c r="EOD34" s="565"/>
      <c r="EOE34" s="565"/>
      <c r="EOF34" s="565"/>
      <c r="EOG34" s="565"/>
      <c r="EOH34" s="565"/>
      <c r="EOI34" s="565"/>
      <c r="EOJ34" s="565"/>
      <c r="EOK34" s="565"/>
      <c r="EOL34" s="565"/>
      <c r="EOM34" s="565"/>
      <c r="EON34" s="565"/>
      <c r="EOO34" s="565"/>
      <c r="EOP34" s="565"/>
      <c r="EOQ34" s="565"/>
      <c r="EOR34" s="565"/>
      <c r="EOS34" s="565"/>
      <c r="EOT34" s="565"/>
      <c r="EOU34" s="565"/>
      <c r="EOV34" s="565"/>
      <c r="EOW34" s="565"/>
      <c r="EOX34" s="565"/>
      <c r="EOY34" s="565"/>
      <c r="EOZ34" s="565"/>
      <c r="EPA34" s="565"/>
      <c r="EPB34" s="565"/>
      <c r="EPC34" s="565"/>
      <c r="EPD34" s="565"/>
      <c r="EPE34" s="565"/>
      <c r="EPF34" s="565"/>
      <c r="EPG34" s="565"/>
      <c r="EPH34" s="565"/>
      <c r="EPI34" s="565"/>
      <c r="EPJ34" s="565"/>
      <c r="EPK34" s="565"/>
      <c r="EPL34" s="565"/>
      <c r="EPM34" s="565"/>
      <c r="EPN34" s="565"/>
      <c r="EPO34" s="565"/>
      <c r="EPP34" s="565"/>
      <c r="EPQ34" s="565"/>
      <c r="EPR34" s="565"/>
      <c r="EPS34" s="565"/>
      <c r="EPT34" s="565"/>
      <c r="EPU34" s="565"/>
      <c r="EPV34" s="565"/>
      <c r="EPW34" s="565"/>
      <c r="EPX34" s="565"/>
      <c r="EPY34" s="565"/>
      <c r="EPZ34" s="565"/>
      <c r="EQA34" s="565"/>
      <c r="EQB34" s="565"/>
      <c r="EQC34" s="565"/>
      <c r="EQD34" s="565"/>
      <c r="EQE34" s="565"/>
      <c r="EQF34" s="565"/>
      <c r="EQG34" s="565"/>
      <c r="EQH34" s="565"/>
      <c r="EQI34" s="565"/>
      <c r="EQJ34" s="565"/>
      <c r="EQK34" s="565"/>
      <c r="EQL34" s="565"/>
      <c r="EQM34" s="565"/>
      <c r="EQN34" s="565"/>
      <c r="EQO34" s="565"/>
      <c r="EQP34" s="565"/>
      <c r="EQQ34" s="565"/>
      <c r="EQR34" s="565"/>
      <c r="EQS34" s="565"/>
      <c r="EQT34" s="565"/>
      <c r="EQU34" s="565"/>
      <c r="EQV34" s="565"/>
      <c r="EQW34" s="565"/>
      <c r="EQX34" s="565"/>
      <c r="EQY34" s="565"/>
      <c r="EQZ34" s="565"/>
      <c r="ERA34" s="565"/>
      <c r="ERB34" s="565"/>
      <c r="ERC34" s="565"/>
      <c r="ERD34" s="565"/>
      <c r="ERE34" s="565"/>
      <c r="ERF34" s="565"/>
      <c r="ERG34" s="565"/>
      <c r="ERH34" s="565"/>
      <c r="ERI34" s="565"/>
      <c r="ERJ34" s="565"/>
      <c r="ERK34" s="565"/>
      <c r="ERL34" s="565"/>
      <c r="ERM34" s="565"/>
      <c r="ERN34" s="565"/>
      <c r="ERO34" s="565"/>
      <c r="ERP34" s="565"/>
      <c r="ERQ34" s="565"/>
      <c r="ERR34" s="565"/>
      <c r="ERS34" s="565"/>
      <c r="ERT34" s="565"/>
      <c r="ERU34" s="565"/>
      <c r="ERV34" s="565"/>
      <c r="ERW34" s="565"/>
      <c r="ERX34" s="565"/>
      <c r="ERY34" s="565"/>
      <c r="ERZ34" s="565"/>
      <c r="ESA34" s="565"/>
      <c r="ESB34" s="565"/>
      <c r="ESC34" s="565"/>
      <c r="ESD34" s="565"/>
      <c r="ESE34" s="565"/>
      <c r="ESF34" s="565"/>
      <c r="ESG34" s="565"/>
      <c r="ESH34" s="565"/>
      <c r="ESI34" s="565"/>
      <c r="ESJ34" s="565"/>
      <c r="ESK34" s="565"/>
      <c r="ESL34" s="565"/>
      <c r="ESM34" s="565"/>
      <c r="ESN34" s="565"/>
      <c r="ESO34" s="565"/>
      <c r="ESP34" s="565"/>
      <c r="ESQ34" s="565"/>
      <c r="ESR34" s="565"/>
      <c r="ESS34" s="565"/>
      <c r="EST34" s="565"/>
      <c r="ESU34" s="565"/>
      <c r="ESV34" s="565"/>
      <c r="ESW34" s="565"/>
      <c r="ESX34" s="565"/>
      <c r="ESY34" s="565"/>
      <c r="ESZ34" s="565"/>
      <c r="ETA34" s="565"/>
      <c r="ETB34" s="565"/>
      <c r="ETC34" s="565"/>
      <c r="ETD34" s="565"/>
      <c r="ETE34" s="565"/>
      <c r="ETF34" s="565"/>
      <c r="ETG34" s="565"/>
      <c r="ETH34" s="565"/>
      <c r="ETI34" s="565"/>
      <c r="ETJ34" s="565"/>
      <c r="ETK34" s="565"/>
      <c r="ETL34" s="565"/>
      <c r="ETM34" s="565"/>
      <c r="ETN34" s="565"/>
      <c r="ETO34" s="565"/>
      <c r="ETP34" s="565"/>
      <c r="ETQ34" s="565"/>
      <c r="ETR34" s="565"/>
      <c r="ETS34" s="565"/>
      <c r="ETT34" s="565"/>
      <c r="ETU34" s="565"/>
      <c r="ETV34" s="565"/>
      <c r="ETW34" s="565"/>
      <c r="ETX34" s="565"/>
      <c r="ETY34" s="565"/>
      <c r="ETZ34" s="565"/>
      <c r="EUA34" s="565"/>
      <c r="EUB34" s="565"/>
      <c r="EUC34" s="565"/>
      <c r="EUD34" s="565"/>
      <c r="EUE34" s="565"/>
      <c r="EUF34" s="565"/>
      <c r="EUG34" s="565"/>
      <c r="EUH34" s="565"/>
      <c r="EUI34" s="565"/>
      <c r="EUJ34" s="565"/>
      <c r="EUK34" s="565"/>
      <c r="EUL34" s="565"/>
      <c r="EUM34" s="565"/>
      <c r="EUN34" s="565"/>
      <c r="EUO34" s="565"/>
      <c r="EUP34" s="565"/>
      <c r="EUQ34" s="565"/>
      <c r="EUR34" s="565"/>
      <c r="EUS34" s="565"/>
      <c r="EUT34" s="565"/>
      <c r="EUU34" s="565"/>
      <c r="EUV34" s="565"/>
      <c r="EUW34" s="565"/>
      <c r="EUX34" s="565"/>
      <c r="EUY34" s="565"/>
      <c r="EUZ34" s="565"/>
      <c r="EVA34" s="565"/>
      <c r="EVB34" s="565"/>
      <c r="EVC34" s="565"/>
      <c r="EVD34" s="565"/>
      <c r="EVE34" s="565"/>
      <c r="EVF34" s="565"/>
      <c r="EVG34" s="565"/>
      <c r="EVH34" s="565"/>
      <c r="EVI34" s="565"/>
      <c r="EVJ34" s="565"/>
      <c r="EVK34" s="565"/>
      <c r="EVL34" s="565"/>
      <c r="EVM34" s="565"/>
      <c r="EVN34" s="565"/>
      <c r="EVO34" s="565"/>
      <c r="EVP34" s="565"/>
      <c r="EVQ34" s="565"/>
      <c r="EVR34" s="565"/>
      <c r="EVS34" s="565"/>
      <c r="EVT34" s="565"/>
      <c r="EVU34" s="565"/>
      <c r="EVV34" s="565"/>
      <c r="EVW34" s="565"/>
      <c r="EVX34" s="565"/>
      <c r="EVY34" s="565"/>
      <c r="EVZ34" s="565"/>
      <c r="EWA34" s="565"/>
      <c r="EWB34" s="565"/>
      <c r="EWC34" s="565"/>
      <c r="EWD34" s="565"/>
      <c r="EWE34" s="565"/>
      <c r="EWF34" s="565"/>
      <c r="EWG34" s="565"/>
      <c r="EWH34" s="565"/>
      <c r="EWI34" s="565"/>
      <c r="EWJ34" s="565"/>
      <c r="EWK34" s="565"/>
      <c r="EWL34" s="565"/>
      <c r="EWM34" s="565"/>
      <c r="EWN34" s="565"/>
      <c r="EWO34" s="565"/>
      <c r="EWP34" s="565"/>
      <c r="EWQ34" s="565"/>
      <c r="EWR34" s="565"/>
      <c r="EWS34" s="565"/>
      <c r="EWT34" s="565"/>
      <c r="EWU34" s="565"/>
      <c r="EWV34" s="565"/>
      <c r="EWW34" s="565"/>
      <c r="EWX34" s="565"/>
      <c r="EWY34" s="565"/>
      <c r="EWZ34" s="565"/>
      <c r="EXA34" s="565"/>
      <c r="EXB34" s="565"/>
      <c r="EXC34" s="565"/>
      <c r="EXD34" s="565"/>
      <c r="EXE34" s="565"/>
      <c r="EXF34" s="565"/>
      <c r="EXG34" s="565"/>
      <c r="EXH34" s="565"/>
      <c r="EXI34" s="565"/>
      <c r="EXJ34" s="565"/>
      <c r="EXK34" s="565"/>
      <c r="EXL34" s="565"/>
      <c r="EXM34" s="565"/>
      <c r="EXN34" s="565"/>
      <c r="EXO34" s="565"/>
      <c r="EXP34" s="565"/>
      <c r="EXQ34" s="565"/>
      <c r="EXR34" s="565"/>
      <c r="EXS34" s="565"/>
      <c r="EXT34" s="565"/>
      <c r="EXU34" s="565"/>
      <c r="EXV34" s="565"/>
      <c r="EXW34" s="565"/>
      <c r="EXX34" s="565"/>
      <c r="EXY34" s="565"/>
      <c r="EXZ34" s="565"/>
      <c r="EYA34" s="565"/>
      <c r="EYB34" s="565"/>
      <c r="EYC34" s="565"/>
      <c r="EYD34" s="565"/>
      <c r="EYE34" s="565"/>
      <c r="EYF34" s="565"/>
      <c r="EYG34" s="565"/>
      <c r="EYH34" s="565"/>
      <c r="EYI34" s="565"/>
      <c r="EYJ34" s="565"/>
      <c r="EYK34" s="565"/>
      <c r="EYL34" s="565"/>
      <c r="EYM34" s="565"/>
      <c r="EYN34" s="565"/>
      <c r="EYO34" s="565"/>
      <c r="EYP34" s="565"/>
      <c r="EYQ34" s="565"/>
      <c r="EYR34" s="565"/>
      <c r="EYS34" s="565"/>
      <c r="EYT34" s="565"/>
      <c r="EYU34" s="565"/>
      <c r="EYV34" s="565"/>
      <c r="EYW34" s="565"/>
      <c r="EYX34" s="565"/>
      <c r="EYY34" s="565"/>
      <c r="EYZ34" s="565"/>
      <c r="EZA34" s="565"/>
      <c r="EZB34" s="565"/>
      <c r="EZC34" s="565"/>
      <c r="EZD34" s="565"/>
      <c r="EZE34" s="565"/>
      <c r="EZF34" s="565"/>
      <c r="EZG34" s="565"/>
      <c r="EZH34" s="565"/>
      <c r="EZI34" s="565"/>
      <c r="EZJ34" s="565"/>
      <c r="EZK34" s="565"/>
      <c r="EZL34" s="565"/>
      <c r="EZM34" s="565"/>
      <c r="EZN34" s="565"/>
      <c r="EZO34" s="565"/>
      <c r="EZP34" s="565"/>
      <c r="EZQ34" s="565"/>
      <c r="EZR34" s="565"/>
      <c r="EZS34" s="565"/>
      <c r="EZT34" s="565"/>
      <c r="EZU34" s="565"/>
      <c r="EZV34" s="565"/>
      <c r="EZW34" s="565"/>
      <c r="EZX34" s="565"/>
      <c r="EZY34" s="565"/>
      <c r="EZZ34" s="565"/>
      <c r="FAA34" s="565"/>
      <c r="FAB34" s="565"/>
      <c r="FAC34" s="565"/>
      <c r="FAD34" s="565"/>
      <c r="FAE34" s="565"/>
      <c r="FAF34" s="565"/>
      <c r="FAG34" s="565"/>
      <c r="FAH34" s="565"/>
      <c r="FAI34" s="565"/>
      <c r="FAJ34" s="565"/>
      <c r="FAK34" s="565"/>
      <c r="FAL34" s="565"/>
      <c r="FAM34" s="565"/>
      <c r="FAN34" s="565"/>
      <c r="FAO34" s="565"/>
      <c r="FAP34" s="565"/>
      <c r="FAQ34" s="565"/>
      <c r="FAR34" s="565"/>
      <c r="FAS34" s="565"/>
      <c r="FAT34" s="565"/>
      <c r="FAU34" s="565"/>
      <c r="FAV34" s="565"/>
      <c r="FAW34" s="565"/>
      <c r="FAX34" s="565"/>
      <c r="FAY34" s="565"/>
      <c r="FAZ34" s="565"/>
      <c r="FBA34" s="565"/>
      <c r="FBB34" s="565"/>
      <c r="FBC34" s="565"/>
      <c r="FBD34" s="565"/>
      <c r="FBE34" s="565"/>
      <c r="FBF34" s="565"/>
      <c r="FBG34" s="565"/>
      <c r="FBH34" s="565"/>
      <c r="FBI34" s="565"/>
      <c r="FBJ34" s="565"/>
      <c r="FBK34" s="565"/>
      <c r="FBL34" s="565"/>
      <c r="FBM34" s="565"/>
      <c r="FBN34" s="565"/>
      <c r="FBO34" s="565"/>
      <c r="FBP34" s="565"/>
      <c r="FBQ34" s="565"/>
      <c r="FBR34" s="565"/>
      <c r="FBS34" s="565"/>
      <c r="FBT34" s="565"/>
      <c r="FBU34" s="565"/>
      <c r="FBV34" s="565"/>
      <c r="FBW34" s="565"/>
      <c r="FBX34" s="565"/>
      <c r="FBY34" s="565"/>
      <c r="FBZ34" s="565"/>
      <c r="FCA34" s="565"/>
      <c r="FCB34" s="565"/>
      <c r="FCC34" s="565"/>
      <c r="FCD34" s="565"/>
      <c r="FCE34" s="565"/>
      <c r="FCF34" s="565"/>
      <c r="FCG34" s="565"/>
      <c r="FCH34" s="565"/>
      <c r="FCI34" s="565"/>
      <c r="FCJ34" s="565"/>
      <c r="FCK34" s="565"/>
      <c r="FCL34" s="565"/>
      <c r="FCM34" s="565"/>
      <c r="FCN34" s="565"/>
      <c r="FCO34" s="565"/>
      <c r="FCP34" s="565"/>
      <c r="FCQ34" s="565"/>
      <c r="FCR34" s="565"/>
      <c r="FCS34" s="565"/>
      <c r="FCT34" s="565"/>
      <c r="FCU34" s="565"/>
      <c r="FCV34" s="565"/>
      <c r="FCW34" s="565"/>
      <c r="FCX34" s="565"/>
      <c r="FCY34" s="565"/>
      <c r="FCZ34" s="565"/>
      <c r="FDA34" s="565"/>
      <c r="FDB34" s="565"/>
      <c r="FDC34" s="565"/>
      <c r="FDD34" s="565"/>
      <c r="FDE34" s="565"/>
      <c r="FDF34" s="565"/>
      <c r="FDG34" s="565"/>
      <c r="FDH34" s="565"/>
      <c r="FDI34" s="565"/>
      <c r="FDJ34" s="565"/>
      <c r="FDK34" s="565"/>
      <c r="FDL34" s="565"/>
      <c r="FDM34" s="565"/>
      <c r="FDN34" s="565"/>
      <c r="FDO34" s="565"/>
      <c r="FDP34" s="565"/>
      <c r="FDQ34" s="565"/>
      <c r="FDR34" s="565"/>
      <c r="FDS34" s="565"/>
      <c r="FDT34" s="565"/>
      <c r="FDU34" s="565"/>
      <c r="FDV34" s="565"/>
      <c r="FDW34" s="565"/>
      <c r="FDX34" s="565"/>
      <c r="FDY34" s="565"/>
      <c r="FDZ34" s="565"/>
      <c r="FEA34" s="565"/>
      <c r="FEB34" s="565"/>
      <c r="FEC34" s="565"/>
      <c r="FED34" s="565"/>
      <c r="FEE34" s="565"/>
      <c r="FEF34" s="565"/>
      <c r="FEG34" s="565"/>
      <c r="FEH34" s="565"/>
      <c r="FEI34" s="565"/>
      <c r="FEJ34" s="565"/>
      <c r="FEK34" s="565"/>
      <c r="FEL34" s="565"/>
      <c r="FEM34" s="565"/>
      <c r="FEN34" s="565"/>
      <c r="FEO34" s="565"/>
      <c r="FEP34" s="565"/>
      <c r="FEQ34" s="565"/>
      <c r="FER34" s="565"/>
      <c r="FES34" s="565"/>
      <c r="FET34" s="565"/>
      <c r="FEU34" s="565"/>
      <c r="FEV34" s="565"/>
      <c r="FEW34" s="565"/>
      <c r="FEX34" s="565"/>
      <c r="FEY34" s="565"/>
      <c r="FEZ34" s="565"/>
      <c r="FFA34" s="565"/>
      <c r="FFB34" s="565"/>
      <c r="FFC34" s="565"/>
      <c r="FFD34" s="565"/>
      <c r="FFE34" s="565"/>
      <c r="FFF34" s="565"/>
      <c r="FFG34" s="565"/>
      <c r="FFH34" s="565"/>
      <c r="FFI34" s="565"/>
      <c r="FFJ34" s="565"/>
      <c r="FFK34" s="565"/>
      <c r="FFL34" s="565"/>
      <c r="FFM34" s="565"/>
      <c r="FFN34" s="565"/>
      <c r="FFO34" s="565"/>
      <c r="FFP34" s="565"/>
      <c r="FFQ34" s="565"/>
      <c r="FFR34" s="565"/>
      <c r="FFS34" s="565"/>
      <c r="FFT34" s="565"/>
      <c r="FFU34" s="565"/>
      <c r="FFV34" s="565"/>
      <c r="FFW34" s="565"/>
      <c r="FFX34" s="565"/>
      <c r="FFY34" s="565"/>
      <c r="FFZ34" s="565"/>
      <c r="FGA34" s="565"/>
      <c r="FGB34" s="565"/>
      <c r="FGC34" s="565"/>
      <c r="FGD34" s="565"/>
      <c r="FGE34" s="565"/>
      <c r="FGF34" s="565"/>
      <c r="FGG34" s="565"/>
      <c r="FGH34" s="565"/>
      <c r="FGI34" s="565"/>
      <c r="FGJ34" s="565"/>
      <c r="FGK34" s="565"/>
      <c r="FGL34" s="565"/>
      <c r="FGM34" s="565"/>
      <c r="FGN34" s="565"/>
      <c r="FGO34" s="565"/>
      <c r="FGP34" s="565"/>
      <c r="FGQ34" s="565"/>
      <c r="FGR34" s="565"/>
      <c r="FGS34" s="565"/>
      <c r="FGT34" s="565"/>
      <c r="FGU34" s="565"/>
      <c r="FGV34" s="565"/>
      <c r="FGW34" s="565"/>
      <c r="FGX34" s="565"/>
      <c r="FGY34" s="565"/>
      <c r="FGZ34" s="565"/>
      <c r="FHA34" s="565"/>
      <c r="FHB34" s="565"/>
      <c r="FHC34" s="565"/>
      <c r="FHD34" s="565"/>
      <c r="FHE34" s="565"/>
      <c r="FHF34" s="565"/>
      <c r="FHG34" s="565"/>
      <c r="FHH34" s="565"/>
      <c r="FHI34" s="565"/>
      <c r="FHJ34" s="565"/>
      <c r="FHK34" s="565"/>
      <c r="FHL34" s="565"/>
      <c r="FHM34" s="565"/>
      <c r="FHN34" s="565"/>
      <c r="FHO34" s="565"/>
      <c r="FHP34" s="565"/>
      <c r="FHQ34" s="565"/>
      <c r="FHR34" s="565"/>
      <c r="FHS34" s="565"/>
      <c r="FHT34" s="565"/>
      <c r="FHU34" s="565"/>
      <c r="FHV34" s="565"/>
      <c r="FHW34" s="565"/>
      <c r="FHX34" s="565"/>
      <c r="FHY34" s="565"/>
      <c r="FHZ34" s="565"/>
      <c r="FIA34" s="565"/>
      <c r="FIB34" s="565"/>
      <c r="FIC34" s="565"/>
      <c r="FID34" s="565"/>
      <c r="FIE34" s="565"/>
      <c r="FIF34" s="565"/>
      <c r="FIG34" s="565"/>
      <c r="FIH34" s="565"/>
      <c r="FII34" s="565"/>
      <c r="FIJ34" s="565"/>
      <c r="FIK34" s="565"/>
      <c r="FIL34" s="565"/>
      <c r="FIM34" s="565"/>
      <c r="FIN34" s="565"/>
      <c r="FIO34" s="565"/>
      <c r="FIP34" s="565"/>
      <c r="FIQ34" s="565"/>
      <c r="FIR34" s="565"/>
      <c r="FIS34" s="565"/>
      <c r="FIT34" s="565"/>
      <c r="FIU34" s="565"/>
      <c r="FIV34" s="565"/>
      <c r="FIW34" s="565"/>
      <c r="FIX34" s="565"/>
      <c r="FIY34" s="565"/>
      <c r="FIZ34" s="565"/>
      <c r="FJA34" s="565"/>
      <c r="FJB34" s="565"/>
      <c r="FJC34" s="565"/>
      <c r="FJD34" s="565"/>
      <c r="FJE34" s="565"/>
      <c r="FJF34" s="565"/>
      <c r="FJG34" s="565"/>
      <c r="FJH34" s="565"/>
      <c r="FJI34" s="565"/>
      <c r="FJJ34" s="565"/>
      <c r="FJK34" s="565"/>
      <c r="FJL34" s="565"/>
      <c r="FJM34" s="565"/>
      <c r="FJN34" s="565"/>
      <c r="FJO34" s="565"/>
      <c r="FJP34" s="565"/>
      <c r="FJQ34" s="565"/>
      <c r="FJR34" s="565"/>
      <c r="FJS34" s="565"/>
      <c r="FJT34" s="565"/>
      <c r="FJU34" s="565"/>
      <c r="FJV34" s="565"/>
      <c r="FJW34" s="565"/>
      <c r="FJX34" s="565"/>
      <c r="FJY34" s="565"/>
      <c r="FJZ34" s="565"/>
      <c r="FKA34" s="565"/>
      <c r="FKB34" s="565"/>
      <c r="FKC34" s="565"/>
      <c r="FKD34" s="565"/>
      <c r="FKE34" s="565"/>
      <c r="FKF34" s="565"/>
      <c r="FKG34" s="565"/>
      <c r="FKH34" s="565"/>
      <c r="FKI34" s="565"/>
      <c r="FKJ34" s="565"/>
      <c r="FKK34" s="565"/>
      <c r="FKL34" s="565"/>
      <c r="FKM34" s="565"/>
      <c r="FKN34" s="565"/>
      <c r="FKO34" s="565"/>
      <c r="FKP34" s="565"/>
      <c r="FKQ34" s="565"/>
      <c r="FKR34" s="565"/>
      <c r="FKS34" s="565"/>
      <c r="FKT34" s="565"/>
      <c r="FKU34" s="565"/>
      <c r="FKV34" s="565"/>
      <c r="FKW34" s="565"/>
      <c r="FKX34" s="565"/>
      <c r="FKY34" s="565"/>
      <c r="FKZ34" s="565"/>
      <c r="FLA34" s="565"/>
      <c r="FLB34" s="565"/>
      <c r="FLC34" s="565"/>
      <c r="FLD34" s="565"/>
      <c r="FLE34" s="565"/>
      <c r="FLF34" s="565"/>
      <c r="FLG34" s="565"/>
      <c r="FLH34" s="565"/>
      <c r="FLI34" s="565"/>
      <c r="FLJ34" s="565"/>
      <c r="FLK34" s="565"/>
      <c r="FLL34" s="565"/>
      <c r="FLM34" s="565"/>
      <c r="FLN34" s="565"/>
      <c r="FLO34" s="565"/>
      <c r="FLP34" s="565"/>
      <c r="FLQ34" s="565"/>
      <c r="FLR34" s="565"/>
      <c r="FLS34" s="565"/>
      <c r="FLT34" s="565"/>
      <c r="FLU34" s="565"/>
      <c r="FLV34" s="565"/>
      <c r="FLW34" s="565"/>
      <c r="FLX34" s="565"/>
      <c r="FLY34" s="565"/>
      <c r="FLZ34" s="565"/>
      <c r="FMA34" s="565"/>
      <c r="FMB34" s="565"/>
      <c r="FMC34" s="565"/>
      <c r="FMD34" s="565"/>
      <c r="FME34" s="565"/>
      <c r="FMF34" s="565"/>
      <c r="FMG34" s="565"/>
      <c r="FMH34" s="565"/>
      <c r="FMI34" s="565"/>
      <c r="FMJ34" s="565"/>
      <c r="FMK34" s="565"/>
      <c r="FML34" s="565"/>
      <c r="FMM34" s="565"/>
      <c r="FMN34" s="565"/>
      <c r="FMO34" s="565"/>
      <c r="FMP34" s="565"/>
      <c r="FMQ34" s="565"/>
      <c r="FMR34" s="565"/>
      <c r="FMS34" s="565"/>
      <c r="FMT34" s="565"/>
      <c r="FMU34" s="565"/>
      <c r="FMV34" s="565"/>
      <c r="FMW34" s="565"/>
      <c r="FMX34" s="565"/>
      <c r="FMY34" s="565"/>
      <c r="FMZ34" s="565"/>
      <c r="FNA34" s="565"/>
      <c r="FNB34" s="565"/>
      <c r="FNC34" s="565"/>
      <c r="FND34" s="565"/>
      <c r="FNE34" s="565"/>
      <c r="FNF34" s="565"/>
      <c r="FNG34" s="565"/>
      <c r="FNH34" s="565"/>
      <c r="FNI34" s="565"/>
      <c r="FNJ34" s="565"/>
      <c r="FNK34" s="565"/>
      <c r="FNL34" s="565"/>
      <c r="FNM34" s="565"/>
      <c r="FNN34" s="565"/>
      <c r="FNO34" s="565"/>
      <c r="FNP34" s="565"/>
      <c r="FNQ34" s="565"/>
      <c r="FNR34" s="565"/>
      <c r="FNS34" s="565"/>
      <c r="FNT34" s="565"/>
      <c r="FNU34" s="565"/>
      <c r="FNV34" s="565"/>
      <c r="FNW34" s="565"/>
      <c r="FNX34" s="565"/>
      <c r="FNY34" s="565"/>
      <c r="FNZ34" s="565"/>
      <c r="FOA34" s="565"/>
      <c r="FOB34" s="565"/>
      <c r="FOC34" s="565"/>
      <c r="FOD34" s="565"/>
      <c r="FOE34" s="565"/>
      <c r="FOF34" s="565"/>
      <c r="FOG34" s="565"/>
      <c r="FOH34" s="565"/>
      <c r="FOI34" s="565"/>
      <c r="FOJ34" s="565"/>
      <c r="FOK34" s="565"/>
      <c r="FOL34" s="565"/>
      <c r="FOM34" s="565"/>
      <c r="FON34" s="565"/>
      <c r="FOO34" s="565"/>
      <c r="FOP34" s="565"/>
      <c r="FOQ34" s="565"/>
      <c r="FOR34" s="565"/>
      <c r="FOS34" s="565"/>
      <c r="FOT34" s="565"/>
      <c r="FOU34" s="565"/>
      <c r="FOV34" s="565"/>
      <c r="FOW34" s="565"/>
      <c r="FOX34" s="565"/>
      <c r="FOY34" s="565"/>
      <c r="FOZ34" s="565"/>
      <c r="FPA34" s="565"/>
      <c r="FPB34" s="565"/>
      <c r="FPC34" s="565"/>
      <c r="FPD34" s="565"/>
      <c r="FPE34" s="565"/>
      <c r="FPF34" s="565"/>
      <c r="FPG34" s="565"/>
      <c r="FPH34" s="565"/>
      <c r="FPI34" s="565"/>
      <c r="FPJ34" s="565"/>
      <c r="FPK34" s="565"/>
      <c r="FPL34" s="565"/>
      <c r="FPM34" s="565"/>
      <c r="FPN34" s="565"/>
      <c r="FPO34" s="565"/>
      <c r="FPP34" s="565"/>
      <c r="FPQ34" s="565"/>
      <c r="FPR34" s="565"/>
      <c r="FPS34" s="565"/>
      <c r="FPT34" s="565"/>
      <c r="FPU34" s="565"/>
      <c r="FPV34" s="565"/>
      <c r="FPW34" s="565"/>
      <c r="FPX34" s="565"/>
      <c r="FPY34" s="565"/>
      <c r="FPZ34" s="565"/>
      <c r="FQA34" s="565"/>
      <c r="FQB34" s="565"/>
      <c r="FQC34" s="565"/>
      <c r="FQD34" s="565"/>
      <c r="FQE34" s="565"/>
      <c r="FQF34" s="565"/>
      <c r="FQG34" s="565"/>
      <c r="FQH34" s="565"/>
      <c r="FQI34" s="565"/>
      <c r="FQJ34" s="565"/>
      <c r="FQK34" s="565"/>
      <c r="FQL34" s="565"/>
      <c r="FQM34" s="565"/>
      <c r="FQN34" s="565"/>
      <c r="FQO34" s="565"/>
      <c r="FQP34" s="565"/>
      <c r="FQQ34" s="565"/>
      <c r="FQR34" s="565"/>
      <c r="FQS34" s="565"/>
      <c r="FQT34" s="565"/>
      <c r="FQU34" s="565"/>
      <c r="FQV34" s="565"/>
      <c r="FQW34" s="565"/>
      <c r="FQX34" s="565"/>
      <c r="FQY34" s="565"/>
      <c r="FQZ34" s="565"/>
      <c r="FRA34" s="565"/>
      <c r="FRB34" s="565"/>
      <c r="FRC34" s="565"/>
      <c r="FRD34" s="565"/>
      <c r="FRE34" s="565"/>
      <c r="FRF34" s="565"/>
      <c r="FRG34" s="565"/>
      <c r="FRH34" s="565"/>
      <c r="FRI34" s="565"/>
      <c r="FRJ34" s="565"/>
      <c r="FRK34" s="565"/>
      <c r="FRL34" s="565"/>
      <c r="FRM34" s="565"/>
      <c r="FRN34" s="565"/>
      <c r="FRO34" s="565"/>
      <c r="FRP34" s="565"/>
      <c r="FRQ34" s="565"/>
      <c r="FRR34" s="565"/>
      <c r="FRS34" s="565"/>
      <c r="FRT34" s="565"/>
      <c r="FRU34" s="565"/>
      <c r="FRV34" s="565"/>
      <c r="FRW34" s="565"/>
      <c r="FRX34" s="565"/>
      <c r="FRY34" s="565"/>
      <c r="FRZ34" s="565"/>
      <c r="FSA34" s="565"/>
      <c r="FSB34" s="565"/>
      <c r="FSC34" s="565"/>
      <c r="FSD34" s="565"/>
      <c r="FSE34" s="565"/>
      <c r="FSF34" s="565"/>
      <c r="FSG34" s="565"/>
      <c r="FSH34" s="565"/>
      <c r="FSI34" s="565"/>
      <c r="FSJ34" s="565"/>
      <c r="FSK34" s="565"/>
      <c r="FSL34" s="565"/>
      <c r="FSM34" s="565"/>
      <c r="FSN34" s="565"/>
      <c r="FSO34" s="565"/>
      <c r="FSP34" s="565"/>
      <c r="FSQ34" s="565"/>
      <c r="FSR34" s="565"/>
      <c r="FSS34" s="565"/>
      <c r="FST34" s="565"/>
      <c r="FSU34" s="565"/>
      <c r="FSV34" s="565"/>
      <c r="FSW34" s="565"/>
      <c r="FSX34" s="565"/>
      <c r="FSY34" s="565"/>
      <c r="FSZ34" s="565"/>
      <c r="FTA34" s="565"/>
      <c r="FTB34" s="565"/>
      <c r="FTC34" s="565"/>
      <c r="FTD34" s="565"/>
      <c r="FTE34" s="565"/>
      <c r="FTF34" s="565"/>
      <c r="FTG34" s="565"/>
      <c r="FTH34" s="565"/>
      <c r="FTI34" s="565"/>
      <c r="FTJ34" s="565"/>
      <c r="FTK34" s="565"/>
      <c r="FTL34" s="565"/>
      <c r="FTM34" s="565"/>
      <c r="FTN34" s="565"/>
      <c r="FTO34" s="565"/>
      <c r="FTP34" s="565"/>
      <c r="FTQ34" s="565"/>
      <c r="FTR34" s="565"/>
      <c r="FTS34" s="565"/>
      <c r="FTT34" s="565"/>
      <c r="FTU34" s="565"/>
      <c r="FTV34" s="565"/>
      <c r="FTW34" s="565"/>
      <c r="FTX34" s="565"/>
      <c r="FTY34" s="565"/>
      <c r="FTZ34" s="565"/>
      <c r="FUA34" s="565"/>
      <c r="FUB34" s="565"/>
      <c r="FUC34" s="565"/>
      <c r="FUD34" s="565"/>
      <c r="FUE34" s="565"/>
      <c r="FUF34" s="565"/>
      <c r="FUG34" s="565"/>
      <c r="FUH34" s="565"/>
      <c r="FUI34" s="565"/>
      <c r="FUJ34" s="565"/>
      <c r="FUK34" s="565"/>
      <c r="FUL34" s="565"/>
      <c r="FUM34" s="565"/>
      <c r="FUN34" s="565"/>
      <c r="FUO34" s="565"/>
      <c r="FUP34" s="565"/>
      <c r="FUQ34" s="565"/>
      <c r="FUR34" s="565"/>
      <c r="FUS34" s="565"/>
      <c r="FUT34" s="565"/>
      <c r="FUU34" s="565"/>
      <c r="FUV34" s="565"/>
      <c r="FUW34" s="565"/>
      <c r="FUX34" s="565"/>
      <c r="FUY34" s="565"/>
      <c r="FUZ34" s="565"/>
      <c r="FVA34" s="565"/>
      <c r="FVB34" s="565"/>
      <c r="FVC34" s="565"/>
      <c r="FVD34" s="565"/>
      <c r="FVE34" s="565"/>
      <c r="FVF34" s="565"/>
      <c r="FVG34" s="565"/>
      <c r="FVH34" s="565"/>
      <c r="FVI34" s="565"/>
      <c r="FVJ34" s="565"/>
      <c r="FVK34" s="565"/>
      <c r="FVL34" s="565"/>
      <c r="FVM34" s="565"/>
      <c r="FVN34" s="565"/>
      <c r="FVO34" s="565"/>
      <c r="FVP34" s="565"/>
      <c r="FVQ34" s="565"/>
      <c r="FVR34" s="565"/>
      <c r="FVS34" s="565"/>
      <c r="FVT34" s="565"/>
      <c r="FVU34" s="565"/>
      <c r="FVV34" s="565"/>
      <c r="FVW34" s="565"/>
      <c r="FVX34" s="565"/>
      <c r="FVY34" s="565"/>
      <c r="FVZ34" s="565"/>
      <c r="FWA34" s="565"/>
      <c r="FWB34" s="565"/>
      <c r="FWC34" s="565"/>
      <c r="FWD34" s="565"/>
      <c r="FWE34" s="565"/>
      <c r="FWF34" s="565"/>
      <c r="FWG34" s="565"/>
      <c r="FWH34" s="565"/>
      <c r="FWI34" s="565"/>
      <c r="FWJ34" s="565"/>
      <c r="FWK34" s="565"/>
      <c r="FWL34" s="565"/>
      <c r="FWM34" s="565"/>
      <c r="FWN34" s="565"/>
      <c r="FWO34" s="565"/>
      <c r="FWP34" s="565"/>
      <c r="FWQ34" s="565"/>
      <c r="FWR34" s="565"/>
      <c r="FWS34" s="565"/>
      <c r="FWT34" s="565"/>
      <c r="FWU34" s="565"/>
      <c r="FWV34" s="565"/>
      <c r="FWW34" s="565"/>
      <c r="FWX34" s="565"/>
      <c r="FWY34" s="565"/>
      <c r="FWZ34" s="565"/>
      <c r="FXA34" s="565"/>
      <c r="FXB34" s="565"/>
      <c r="FXC34" s="565"/>
      <c r="FXD34" s="565"/>
      <c r="FXE34" s="565"/>
      <c r="FXF34" s="565"/>
      <c r="FXG34" s="565"/>
      <c r="FXH34" s="565"/>
      <c r="FXI34" s="565"/>
      <c r="FXJ34" s="565"/>
      <c r="FXK34" s="565"/>
      <c r="FXL34" s="565"/>
      <c r="FXM34" s="565"/>
      <c r="FXN34" s="565"/>
      <c r="FXO34" s="565"/>
      <c r="FXP34" s="565"/>
      <c r="FXQ34" s="565"/>
      <c r="FXR34" s="565"/>
      <c r="FXS34" s="565"/>
      <c r="FXT34" s="565"/>
      <c r="FXU34" s="565"/>
      <c r="FXV34" s="565"/>
      <c r="FXW34" s="565"/>
      <c r="FXX34" s="565"/>
      <c r="FXY34" s="565"/>
      <c r="FXZ34" s="565"/>
      <c r="FYA34" s="565"/>
      <c r="FYB34" s="565"/>
      <c r="FYC34" s="565"/>
      <c r="FYD34" s="565"/>
      <c r="FYE34" s="565"/>
      <c r="FYF34" s="565"/>
      <c r="FYG34" s="565"/>
      <c r="FYH34" s="565"/>
      <c r="FYI34" s="565"/>
      <c r="FYJ34" s="565"/>
      <c r="FYK34" s="565"/>
      <c r="FYL34" s="565"/>
      <c r="FYM34" s="565"/>
      <c r="FYN34" s="565"/>
      <c r="FYO34" s="565"/>
      <c r="FYP34" s="565"/>
      <c r="FYQ34" s="565"/>
      <c r="FYR34" s="565"/>
      <c r="FYS34" s="565"/>
      <c r="FYT34" s="565"/>
      <c r="FYU34" s="565"/>
      <c r="FYV34" s="565"/>
      <c r="FYW34" s="565"/>
      <c r="FYX34" s="565"/>
      <c r="FYY34" s="565"/>
      <c r="FYZ34" s="565"/>
      <c r="FZA34" s="565"/>
      <c r="FZB34" s="565"/>
      <c r="FZC34" s="565"/>
      <c r="FZD34" s="565"/>
      <c r="FZE34" s="565"/>
      <c r="FZF34" s="565"/>
      <c r="FZG34" s="565"/>
      <c r="FZH34" s="565"/>
      <c r="FZI34" s="565"/>
      <c r="FZJ34" s="565"/>
      <c r="FZK34" s="565"/>
      <c r="FZL34" s="565"/>
      <c r="FZM34" s="565"/>
      <c r="FZN34" s="565"/>
      <c r="FZO34" s="565"/>
      <c r="FZP34" s="565"/>
      <c r="FZQ34" s="565"/>
      <c r="FZR34" s="565"/>
      <c r="FZS34" s="565"/>
      <c r="FZT34" s="565"/>
      <c r="FZU34" s="565"/>
      <c r="FZV34" s="565"/>
      <c r="FZW34" s="565"/>
      <c r="FZX34" s="565"/>
      <c r="FZY34" s="565"/>
      <c r="FZZ34" s="565"/>
      <c r="GAA34" s="565"/>
      <c r="GAB34" s="565"/>
      <c r="GAC34" s="565"/>
      <c r="GAD34" s="565"/>
      <c r="GAE34" s="565"/>
      <c r="GAF34" s="565"/>
      <c r="GAG34" s="565"/>
      <c r="GAH34" s="565"/>
      <c r="GAI34" s="565"/>
      <c r="GAJ34" s="565"/>
      <c r="GAK34" s="565"/>
      <c r="GAL34" s="565"/>
      <c r="GAM34" s="565"/>
      <c r="GAN34" s="565"/>
      <c r="GAO34" s="565"/>
      <c r="GAP34" s="565"/>
      <c r="GAQ34" s="565"/>
      <c r="GAR34" s="565"/>
      <c r="GAS34" s="565"/>
      <c r="GAT34" s="565"/>
      <c r="GAU34" s="565"/>
      <c r="GAV34" s="565"/>
      <c r="GAW34" s="565"/>
      <c r="GAX34" s="565"/>
      <c r="GAY34" s="565"/>
      <c r="GAZ34" s="565"/>
      <c r="GBA34" s="565"/>
      <c r="GBB34" s="565"/>
      <c r="GBC34" s="565"/>
      <c r="GBD34" s="565"/>
      <c r="GBE34" s="565"/>
      <c r="GBF34" s="565"/>
      <c r="GBG34" s="565"/>
      <c r="GBH34" s="565"/>
      <c r="GBI34" s="565"/>
      <c r="GBJ34" s="565"/>
      <c r="GBK34" s="565"/>
      <c r="GBL34" s="565"/>
      <c r="GBM34" s="565"/>
      <c r="GBN34" s="565"/>
      <c r="GBO34" s="565"/>
      <c r="GBP34" s="565"/>
      <c r="GBQ34" s="565"/>
      <c r="GBR34" s="565"/>
      <c r="GBS34" s="565"/>
      <c r="GBT34" s="565"/>
      <c r="GBU34" s="565"/>
      <c r="GBV34" s="565"/>
      <c r="GBW34" s="565"/>
      <c r="GBX34" s="565"/>
      <c r="GBY34" s="565"/>
      <c r="GBZ34" s="565"/>
      <c r="GCA34" s="565"/>
      <c r="GCB34" s="565"/>
      <c r="GCC34" s="565"/>
      <c r="GCD34" s="565"/>
      <c r="GCE34" s="565"/>
      <c r="GCF34" s="565"/>
      <c r="GCG34" s="565"/>
      <c r="GCH34" s="565"/>
      <c r="GCI34" s="565"/>
      <c r="GCJ34" s="565"/>
      <c r="GCK34" s="565"/>
      <c r="GCL34" s="565"/>
      <c r="GCM34" s="565"/>
      <c r="GCN34" s="565"/>
      <c r="GCO34" s="565"/>
      <c r="GCP34" s="565"/>
      <c r="GCQ34" s="565"/>
      <c r="GCR34" s="565"/>
      <c r="GCS34" s="565"/>
      <c r="GCT34" s="565"/>
      <c r="GCU34" s="565"/>
      <c r="GCV34" s="565"/>
      <c r="GCW34" s="565"/>
      <c r="GCX34" s="565"/>
      <c r="GCY34" s="565"/>
      <c r="GCZ34" s="565"/>
      <c r="GDA34" s="565"/>
      <c r="GDB34" s="565"/>
      <c r="GDC34" s="565"/>
      <c r="GDD34" s="565"/>
      <c r="GDE34" s="565"/>
      <c r="GDF34" s="565"/>
      <c r="GDG34" s="565"/>
      <c r="GDH34" s="565"/>
      <c r="GDI34" s="565"/>
      <c r="GDJ34" s="565"/>
      <c r="GDK34" s="565"/>
      <c r="GDL34" s="565"/>
      <c r="GDM34" s="565"/>
      <c r="GDN34" s="565"/>
      <c r="GDO34" s="565"/>
      <c r="GDP34" s="565"/>
      <c r="GDQ34" s="565"/>
      <c r="GDR34" s="565"/>
      <c r="GDS34" s="565"/>
      <c r="GDT34" s="565"/>
      <c r="GDU34" s="565"/>
      <c r="GDV34" s="565"/>
      <c r="GDW34" s="565"/>
      <c r="GDX34" s="565"/>
      <c r="GDY34" s="565"/>
      <c r="GDZ34" s="565"/>
      <c r="GEA34" s="565"/>
      <c r="GEB34" s="565"/>
      <c r="GEC34" s="565"/>
      <c r="GED34" s="565"/>
      <c r="GEE34" s="565"/>
      <c r="GEF34" s="565"/>
      <c r="GEG34" s="565"/>
      <c r="GEH34" s="565"/>
      <c r="GEI34" s="565"/>
      <c r="GEJ34" s="565"/>
      <c r="GEK34" s="565"/>
      <c r="GEL34" s="565"/>
      <c r="GEM34" s="565"/>
      <c r="GEN34" s="565"/>
      <c r="GEO34" s="565"/>
      <c r="GEP34" s="565"/>
      <c r="GEQ34" s="565"/>
      <c r="GER34" s="565"/>
      <c r="GES34" s="565"/>
      <c r="GET34" s="565"/>
      <c r="GEU34" s="565"/>
      <c r="GEV34" s="565"/>
      <c r="GEW34" s="565"/>
      <c r="GEX34" s="565"/>
      <c r="GEY34" s="565"/>
      <c r="GEZ34" s="565"/>
      <c r="GFA34" s="565"/>
      <c r="GFB34" s="565"/>
      <c r="GFC34" s="565"/>
      <c r="GFD34" s="565"/>
      <c r="GFE34" s="565"/>
      <c r="GFF34" s="565"/>
      <c r="GFG34" s="565"/>
      <c r="GFH34" s="565"/>
      <c r="GFI34" s="565"/>
      <c r="GFJ34" s="565"/>
      <c r="GFK34" s="565"/>
      <c r="GFL34" s="565"/>
      <c r="GFM34" s="565"/>
      <c r="GFN34" s="565"/>
      <c r="GFO34" s="565"/>
      <c r="GFP34" s="565"/>
      <c r="GFQ34" s="565"/>
      <c r="GFR34" s="565"/>
      <c r="GFS34" s="565"/>
      <c r="GFT34" s="565"/>
      <c r="GFU34" s="565"/>
      <c r="GFV34" s="565"/>
      <c r="GFW34" s="565"/>
      <c r="GFX34" s="565"/>
      <c r="GFY34" s="565"/>
      <c r="GFZ34" s="565"/>
      <c r="GGA34" s="565"/>
      <c r="GGB34" s="565"/>
      <c r="GGC34" s="565"/>
      <c r="GGD34" s="565"/>
      <c r="GGE34" s="565"/>
      <c r="GGF34" s="565"/>
      <c r="GGG34" s="565"/>
      <c r="GGH34" s="565"/>
      <c r="GGI34" s="565"/>
      <c r="GGJ34" s="565"/>
      <c r="GGK34" s="565"/>
      <c r="GGL34" s="565"/>
      <c r="GGM34" s="565"/>
      <c r="GGN34" s="565"/>
      <c r="GGO34" s="565"/>
      <c r="GGP34" s="565"/>
      <c r="GGQ34" s="565"/>
      <c r="GGR34" s="565"/>
      <c r="GGS34" s="565"/>
      <c r="GGT34" s="565"/>
      <c r="GGU34" s="565"/>
      <c r="GGV34" s="565"/>
      <c r="GGW34" s="565"/>
      <c r="GGX34" s="565"/>
      <c r="GGY34" s="565"/>
      <c r="GGZ34" s="565"/>
      <c r="GHA34" s="565"/>
      <c r="GHB34" s="565"/>
      <c r="GHC34" s="565"/>
      <c r="GHD34" s="565"/>
      <c r="GHE34" s="565"/>
      <c r="GHF34" s="565"/>
      <c r="GHG34" s="565"/>
      <c r="GHH34" s="565"/>
      <c r="GHI34" s="565"/>
      <c r="GHJ34" s="565"/>
      <c r="GHK34" s="565"/>
      <c r="GHL34" s="565"/>
      <c r="GHM34" s="565"/>
      <c r="GHN34" s="565"/>
      <c r="GHO34" s="565"/>
      <c r="GHP34" s="565"/>
      <c r="GHQ34" s="565"/>
      <c r="GHR34" s="565"/>
      <c r="GHS34" s="565"/>
      <c r="GHT34" s="565"/>
      <c r="GHU34" s="565"/>
      <c r="GHV34" s="565"/>
      <c r="GHW34" s="565"/>
      <c r="GHX34" s="565"/>
      <c r="GHY34" s="565"/>
      <c r="GHZ34" s="565"/>
      <c r="GIA34" s="565"/>
      <c r="GIB34" s="565"/>
      <c r="GIC34" s="565"/>
      <c r="GID34" s="565"/>
      <c r="GIE34" s="565"/>
      <c r="GIF34" s="565"/>
      <c r="GIG34" s="565"/>
      <c r="GIH34" s="565"/>
      <c r="GII34" s="565"/>
      <c r="GIJ34" s="565"/>
      <c r="GIK34" s="565"/>
      <c r="GIL34" s="565"/>
      <c r="GIM34" s="565"/>
      <c r="GIN34" s="565"/>
      <c r="GIO34" s="565"/>
      <c r="GIP34" s="565"/>
      <c r="GIQ34" s="565"/>
      <c r="GIR34" s="565"/>
      <c r="GIS34" s="565"/>
      <c r="GIT34" s="565"/>
      <c r="GIU34" s="565"/>
      <c r="GIV34" s="565"/>
      <c r="GIW34" s="565"/>
      <c r="GIX34" s="565"/>
      <c r="GIY34" s="565"/>
      <c r="GIZ34" s="565"/>
      <c r="GJA34" s="565"/>
      <c r="GJB34" s="565"/>
      <c r="GJC34" s="565"/>
      <c r="GJD34" s="565"/>
      <c r="GJE34" s="565"/>
      <c r="GJF34" s="565"/>
      <c r="GJG34" s="565"/>
      <c r="GJH34" s="565"/>
      <c r="GJI34" s="565"/>
      <c r="GJJ34" s="565"/>
      <c r="GJK34" s="565"/>
      <c r="GJL34" s="565"/>
      <c r="GJM34" s="565"/>
      <c r="GJN34" s="565"/>
      <c r="GJO34" s="565"/>
      <c r="GJP34" s="565"/>
      <c r="GJQ34" s="565"/>
      <c r="GJR34" s="565"/>
      <c r="GJS34" s="565"/>
      <c r="GJT34" s="565"/>
      <c r="GJU34" s="565"/>
      <c r="GJV34" s="565"/>
      <c r="GJW34" s="565"/>
      <c r="GJX34" s="565"/>
      <c r="GJY34" s="565"/>
      <c r="GJZ34" s="565"/>
      <c r="GKA34" s="565"/>
      <c r="GKB34" s="565"/>
      <c r="GKC34" s="565"/>
      <c r="GKD34" s="565"/>
      <c r="GKE34" s="565"/>
      <c r="GKF34" s="565"/>
      <c r="GKG34" s="565"/>
      <c r="GKH34" s="565"/>
      <c r="GKI34" s="565"/>
      <c r="GKJ34" s="565"/>
      <c r="GKK34" s="565"/>
      <c r="GKL34" s="565"/>
      <c r="GKM34" s="565"/>
      <c r="GKN34" s="565"/>
      <c r="GKO34" s="565"/>
      <c r="GKP34" s="565"/>
      <c r="GKQ34" s="565"/>
      <c r="GKR34" s="565"/>
      <c r="GKS34" s="565"/>
      <c r="GKT34" s="565"/>
      <c r="GKU34" s="565"/>
      <c r="GKV34" s="565"/>
      <c r="GKW34" s="565"/>
      <c r="GKX34" s="565"/>
      <c r="GKY34" s="565"/>
      <c r="GKZ34" s="565"/>
      <c r="GLA34" s="565"/>
      <c r="GLB34" s="565"/>
      <c r="GLC34" s="565"/>
      <c r="GLD34" s="565"/>
      <c r="GLE34" s="565"/>
      <c r="GLF34" s="565"/>
      <c r="GLG34" s="565"/>
      <c r="GLH34" s="565"/>
      <c r="GLI34" s="565"/>
      <c r="GLJ34" s="565"/>
      <c r="GLK34" s="565"/>
      <c r="GLL34" s="565"/>
      <c r="GLM34" s="565"/>
      <c r="GLN34" s="565"/>
      <c r="GLO34" s="565"/>
      <c r="GLP34" s="565"/>
      <c r="GLQ34" s="565"/>
      <c r="GLR34" s="565"/>
      <c r="GLS34" s="565"/>
      <c r="GLT34" s="565"/>
      <c r="GLU34" s="565"/>
      <c r="GLV34" s="565"/>
      <c r="GLW34" s="565"/>
      <c r="GLX34" s="565"/>
      <c r="GLY34" s="565"/>
      <c r="GLZ34" s="565"/>
      <c r="GMA34" s="565"/>
      <c r="GMB34" s="565"/>
      <c r="GMC34" s="565"/>
      <c r="GMD34" s="565"/>
      <c r="GME34" s="565"/>
      <c r="GMF34" s="565"/>
      <c r="GMG34" s="565"/>
      <c r="GMH34" s="565"/>
      <c r="GMI34" s="565"/>
      <c r="GMJ34" s="565"/>
      <c r="GMK34" s="565"/>
      <c r="GML34" s="565"/>
      <c r="GMM34" s="565"/>
      <c r="GMN34" s="565"/>
      <c r="GMO34" s="565"/>
      <c r="GMP34" s="565"/>
      <c r="GMQ34" s="565"/>
      <c r="GMR34" s="565"/>
      <c r="GMS34" s="565"/>
      <c r="GMT34" s="565"/>
      <c r="GMU34" s="565"/>
      <c r="GMV34" s="565"/>
      <c r="GMW34" s="565"/>
      <c r="GMX34" s="565"/>
      <c r="GMY34" s="565"/>
      <c r="GMZ34" s="565"/>
      <c r="GNA34" s="565"/>
      <c r="GNB34" s="565"/>
      <c r="GNC34" s="565"/>
      <c r="GND34" s="565"/>
      <c r="GNE34" s="565"/>
      <c r="GNF34" s="565"/>
      <c r="GNG34" s="565"/>
      <c r="GNH34" s="565"/>
      <c r="GNI34" s="565"/>
      <c r="GNJ34" s="565"/>
      <c r="GNK34" s="565"/>
      <c r="GNL34" s="565"/>
      <c r="GNM34" s="565"/>
      <c r="GNN34" s="565"/>
      <c r="GNO34" s="565"/>
      <c r="GNP34" s="565"/>
      <c r="GNQ34" s="565"/>
      <c r="GNR34" s="565"/>
      <c r="GNS34" s="565"/>
      <c r="GNT34" s="565"/>
      <c r="GNU34" s="565"/>
      <c r="GNV34" s="565"/>
      <c r="GNW34" s="565"/>
      <c r="GNX34" s="565"/>
      <c r="GNY34" s="565"/>
      <c r="GNZ34" s="565"/>
      <c r="GOA34" s="565"/>
      <c r="GOB34" s="565"/>
      <c r="GOC34" s="565"/>
      <c r="GOD34" s="565"/>
      <c r="GOE34" s="565"/>
      <c r="GOF34" s="565"/>
      <c r="GOG34" s="565"/>
      <c r="GOH34" s="565"/>
      <c r="GOI34" s="565"/>
      <c r="GOJ34" s="565"/>
      <c r="GOK34" s="565"/>
      <c r="GOL34" s="565"/>
      <c r="GOM34" s="565"/>
      <c r="GON34" s="565"/>
      <c r="GOO34" s="565"/>
      <c r="GOP34" s="565"/>
      <c r="GOQ34" s="565"/>
      <c r="GOR34" s="565"/>
      <c r="GOS34" s="565"/>
      <c r="GOT34" s="565"/>
      <c r="GOU34" s="565"/>
      <c r="GOV34" s="565"/>
      <c r="GOW34" s="565"/>
      <c r="GOX34" s="565"/>
      <c r="GOY34" s="565"/>
      <c r="GOZ34" s="565"/>
      <c r="GPA34" s="565"/>
      <c r="GPB34" s="565"/>
      <c r="GPC34" s="565"/>
      <c r="GPD34" s="565"/>
      <c r="GPE34" s="565"/>
      <c r="GPF34" s="565"/>
      <c r="GPG34" s="565"/>
      <c r="GPH34" s="565"/>
      <c r="GPI34" s="565"/>
      <c r="GPJ34" s="565"/>
      <c r="GPK34" s="565"/>
      <c r="GPL34" s="565"/>
      <c r="GPM34" s="565"/>
      <c r="GPN34" s="565"/>
      <c r="GPO34" s="565"/>
      <c r="GPP34" s="565"/>
      <c r="GPQ34" s="565"/>
      <c r="GPR34" s="565"/>
      <c r="GPS34" s="565"/>
      <c r="GPT34" s="565"/>
      <c r="GPU34" s="565"/>
      <c r="GPV34" s="565"/>
      <c r="GPW34" s="565"/>
      <c r="GPX34" s="565"/>
      <c r="GPY34" s="565"/>
      <c r="GPZ34" s="565"/>
      <c r="GQA34" s="565"/>
      <c r="GQB34" s="565"/>
      <c r="GQC34" s="565"/>
      <c r="GQD34" s="565"/>
      <c r="GQE34" s="565"/>
      <c r="GQF34" s="565"/>
      <c r="GQG34" s="565"/>
      <c r="GQH34" s="565"/>
      <c r="GQI34" s="565"/>
      <c r="GQJ34" s="565"/>
      <c r="GQK34" s="565"/>
      <c r="GQL34" s="565"/>
      <c r="GQM34" s="565"/>
      <c r="GQN34" s="565"/>
      <c r="GQO34" s="565"/>
      <c r="GQP34" s="565"/>
      <c r="GQQ34" s="565"/>
      <c r="GQR34" s="565"/>
      <c r="GQS34" s="565"/>
      <c r="GQT34" s="565"/>
      <c r="GQU34" s="565"/>
      <c r="GQV34" s="565"/>
      <c r="GQW34" s="565"/>
      <c r="GQX34" s="565"/>
      <c r="GQY34" s="565"/>
      <c r="GQZ34" s="565"/>
      <c r="GRA34" s="565"/>
      <c r="GRB34" s="565"/>
      <c r="GRC34" s="565"/>
      <c r="GRD34" s="565"/>
      <c r="GRE34" s="565"/>
      <c r="GRF34" s="565"/>
      <c r="GRG34" s="565"/>
      <c r="GRH34" s="565"/>
      <c r="GRI34" s="565"/>
      <c r="GRJ34" s="565"/>
      <c r="GRK34" s="565"/>
      <c r="GRL34" s="565"/>
      <c r="GRM34" s="565"/>
      <c r="GRN34" s="565"/>
      <c r="GRO34" s="565"/>
      <c r="GRP34" s="565"/>
      <c r="GRQ34" s="565"/>
      <c r="GRR34" s="565"/>
      <c r="GRS34" s="565"/>
      <c r="GRT34" s="565"/>
      <c r="GRU34" s="565"/>
      <c r="GRV34" s="565"/>
      <c r="GRW34" s="565"/>
      <c r="GRX34" s="565"/>
      <c r="GRY34" s="565"/>
      <c r="GRZ34" s="565"/>
      <c r="GSA34" s="565"/>
      <c r="GSB34" s="565"/>
      <c r="GSC34" s="565"/>
      <c r="GSD34" s="565"/>
      <c r="GSE34" s="565"/>
      <c r="GSF34" s="565"/>
      <c r="GSG34" s="565"/>
      <c r="GSH34" s="565"/>
      <c r="GSI34" s="565"/>
      <c r="GSJ34" s="565"/>
      <c r="GSK34" s="565"/>
      <c r="GSL34" s="565"/>
      <c r="GSM34" s="565"/>
      <c r="GSN34" s="565"/>
      <c r="GSO34" s="565"/>
      <c r="GSP34" s="565"/>
      <c r="GSQ34" s="565"/>
      <c r="GSR34" s="565"/>
      <c r="GSS34" s="565"/>
      <c r="GST34" s="565"/>
      <c r="GSU34" s="565"/>
      <c r="GSV34" s="565"/>
      <c r="GSW34" s="565"/>
      <c r="GSX34" s="565"/>
      <c r="GSY34" s="565"/>
      <c r="GSZ34" s="565"/>
      <c r="GTA34" s="565"/>
      <c r="GTB34" s="565"/>
      <c r="GTC34" s="565"/>
      <c r="GTD34" s="565"/>
      <c r="GTE34" s="565"/>
      <c r="GTF34" s="565"/>
      <c r="GTG34" s="565"/>
      <c r="GTH34" s="565"/>
      <c r="GTI34" s="565"/>
      <c r="GTJ34" s="565"/>
      <c r="GTK34" s="565"/>
      <c r="GTL34" s="565"/>
      <c r="GTM34" s="565"/>
      <c r="GTN34" s="565"/>
      <c r="GTO34" s="565"/>
      <c r="GTP34" s="565"/>
      <c r="GTQ34" s="565"/>
      <c r="GTR34" s="565"/>
      <c r="GTS34" s="565"/>
      <c r="GTT34" s="565"/>
      <c r="GTU34" s="565"/>
      <c r="GTV34" s="565"/>
      <c r="GTW34" s="565"/>
      <c r="GTX34" s="565"/>
      <c r="GTY34" s="565"/>
      <c r="GTZ34" s="565"/>
      <c r="GUA34" s="565"/>
      <c r="GUB34" s="565"/>
      <c r="GUC34" s="565"/>
      <c r="GUD34" s="565"/>
      <c r="GUE34" s="565"/>
      <c r="GUF34" s="565"/>
      <c r="GUG34" s="565"/>
      <c r="GUH34" s="565"/>
      <c r="GUI34" s="565"/>
      <c r="GUJ34" s="565"/>
      <c r="GUK34" s="565"/>
      <c r="GUL34" s="565"/>
      <c r="GUM34" s="565"/>
      <c r="GUN34" s="565"/>
      <c r="GUO34" s="565"/>
      <c r="GUP34" s="565"/>
      <c r="GUQ34" s="565"/>
      <c r="GUR34" s="565"/>
      <c r="GUS34" s="565"/>
      <c r="GUT34" s="565"/>
      <c r="GUU34" s="565"/>
      <c r="GUV34" s="565"/>
      <c r="GUW34" s="565"/>
      <c r="GUX34" s="565"/>
      <c r="GUY34" s="565"/>
      <c r="GUZ34" s="565"/>
      <c r="GVA34" s="565"/>
      <c r="GVB34" s="565"/>
      <c r="GVC34" s="565"/>
      <c r="GVD34" s="565"/>
      <c r="GVE34" s="565"/>
      <c r="GVF34" s="565"/>
      <c r="GVG34" s="565"/>
      <c r="GVH34" s="565"/>
      <c r="GVI34" s="565"/>
      <c r="GVJ34" s="565"/>
      <c r="GVK34" s="565"/>
      <c r="GVL34" s="565"/>
      <c r="GVM34" s="565"/>
      <c r="GVN34" s="565"/>
      <c r="GVO34" s="565"/>
      <c r="GVP34" s="565"/>
      <c r="GVQ34" s="565"/>
      <c r="GVR34" s="565"/>
      <c r="GVS34" s="565"/>
      <c r="GVT34" s="565"/>
      <c r="GVU34" s="565"/>
      <c r="GVV34" s="565"/>
      <c r="GVW34" s="565"/>
      <c r="GVX34" s="565"/>
      <c r="GVY34" s="565"/>
      <c r="GVZ34" s="565"/>
      <c r="GWA34" s="565"/>
      <c r="GWB34" s="565"/>
      <c r="GWC34" s="565"/>
      <c r="GWD34" s="565"/>
      <c r="GWE34" s="565"/>
      <c r="GWF34" s="565"/>
      <c r="GWG34" s="565"/>
      <c r="GWH34" s="565"/>
      <c r="GWI34" s="565"/>
      <c r="GWJ34" s="565"/>
      <c r="GWK34" s="565"/>
      <c r="GWL34" s="565"/>
      <c r="GWM34" s="565"/>
      <c r="GWN34" s="565"/>
      <c r="GWO34" s="565"/>
      <c r="GWP34" s="565"/>
      <c r="GWQ34" s="565"/>
      <c r="GWR34" s="565"/>
      <c r="GWS34" s="565"/>
      <c r="GWT34" s="565"/>
      <c r="GWU34" s="565"/>
      <c r="GWV34" s="565"/>
      <c r="GWW34" s="565"/>
      <c r="GWX34" s="565"/>
      <c r="GWY34" s="565"/>
      <c r="GWZ34" s="565"/>
      <c r="GXA34" s="565"/>
      <c r="GXB34" s="565"/>
      <c r="GXC34" s="565"/>
      <c r="GXD34" s="565"/>
      <c r="GXE34" s="565"/>
      <c r="GXF34" s="565"/>
      <c r="GXG34" s="565"/>
      <c r="GXH34" s="565"/>
      <c r="GXI34" s="565"/>
      <c r="GXJ34" s="565"/>
      <c r="GXK34" s="565"/>
      <c r="GXL34" s="565"/>
      <c r="GXM34" s="565"/>
      <c r="GXN34" s="565"/>
      <c r="GXO34" s="565"/>
      <c r="GXP34" s="565"/>
      <c r="GXQ34" s="565"/>
      <c r="GXR34" s="565"/>
      <c r="GXS34" s="565"/>
      <c r="GXT34" s="565"/>
      <c r="GXU34" s="565"/>
      <c r="GXV34" s="565"/>
      <c r="GXW34" s="565"/>
      <c r="GXX34" s="565"/>
      <c r="GXY34" s="565"/>
      <c r="GXZ34" s="565"/>
      <c r="GYA34" s="565"/>
      <c r="GYB34" s="565"/>
      <c r="GYC34" s="565"/>
      <c r="GYD34" s="565"/>
      <c r="GYE34" s="565"/>
      <c r="GYF34" s="565"/>
      <c r="GYG34" s="565"/>
      <c r="GYH34" s="565"/>
      <c r="GYI34" s="565"/>
      <c r="GYJ34" s="565"/>
      <c r="GYK34" s="565"/>
      <c r="GYL34" s="565"/>
      <c r="GYM34" s="565"/>
      <c r="GYN34" s="565"/>
      <c r="GYO34" s="565"/>
      <c r="GYP34" s="565"/>
      <c r="GYQ34" s="565"/>
      <c r="GYR34" s="565"/>
      <c r="GYS34" s="565"/>
      <c r="GYT34" s="565"/>
      <c r="GYU34" s="565"/>
      <c r="GYV34" s="565"/>
      <c r="GYW34" s="565"/>
      <c r="GYX34" s="565"/>
      <c r="GYY34" s="565"/>
      <c r="GYZ34" s="565"/>
      <c r="GZA34" s="565"/>
      <c r="GZB34" s="565"/>
      <c r="GZC34" s="565"/>
      <c r="GZD34" s="565"/>
      <c r="GZE34" s="565"/>
      <c r="GZF34" s="565"/>
      <c r="GZG34" s="565"/>
      <c r="GZH34" s="565"/>
      <c r="GZI34" s="565"/>
      <c r="GZJ34" s="565"/>
      <c r="GZK34" s="565"/>
      <c r="GZL34" s="565"/>
      <c r="GZM34" s="565"/>
      <c r="GZN34" s="565"/>
      <c r="GZO34" s="565"/>
      <c r="GZP34" s="565"/>
      <c r="GZQ34" s="565"/>
      <c r="GZR34" s="565"/>
      <c r="GZS34" s="565"/>
      <c r="GZT34" s="565"/>
      <c r="GZU34" s="565"/>
      <c r="GZV34" s="565"/>
      <c r="GZW34" s="565"/>
      <c r="GZX34" s="565"/>
      <c r="GZY34" s="565"/>
      <c r="GZZ34" s="565"/>
      <c r="HAA34" s="565"/>
      <c r="HAB34" s="565"/>
      <c r="HAC34" s="565"/>
      <c r="HAD34" s="565"/>
      <c r="HAE34" s="565"/>
      <c r="HAF34" s="565"/>
      <c r="HAG34" s="565"/>
      <c r="HAH34" s="565"/>
      <c r="HAI34" s="565"/>
      <c r="HAJ34" s="565"/>
      <c r="HAK34" s="565"/>
      <c r="HAL34" s="565"/>
      <c r="HAM34" s="565"/>
      <c r="HAN34" s="565"/>
      <c r="HAO34" s="565"/>
      <c r="HAP34" s="565"/>
      <c r="HAQ34" s="565"/>
      <c r="HAR34" s="565"/>
      <c r="HAS34" s="565"/>
      <c r="HAT34" s="565"/>
      <c r="HAU34" s="565"/>
      <c r="HAV34" s="565"/>
      <c r="HAW34" s="565"/>
      <c r="HAX34" s="565"/>
      <c r="HAY34" s="565"/>
      <c r="HAZ34" s="565"/>
      <c r="HBA34" s="565"/>
      <c r="HBB34" s="565"/>
      <c r="HBC34" s="565"/>
      <c r="HBD34" s="565"/>
      <c r="HBE34" s="565"/>
      <c r="HBF34" s="565"/>
      <c r="HBG34" s="565"/>
      <c r="HBH34" s="565"/>
      <c r="HBI34" s="565"/>
      <c r="HBJ34" s="565"/>
      <c r="HBK34" s="565"/>
      <c r="HBL34" s="565"/>
      <c r="HBM34" s="565"/>
      <c r="HBN34" s="565"/>
      <c r="HBO34" s="565"/>
      <c r="HBP34" s="565"/>
      <c r="HBQ34" s="565"/>
      <c r="HBR34" s="565"/>
      <c r="HBS34" s="565"/>
      <c r="HBT34" s="565"/>
      <c r="HBU34" s="565"/>
      <c r="HBV34" s="565"/>
      <c r="HBW34" s="565"/>
      <c r="HBX34" s="565"/>
      <c r="HBY34" s="565"/>
      <c r="HBZ34" s="565"/>
      <c r="HCA34" s="565"/>
      <c r="HCB34" s="565"/>
      <c r="HCC34" s="565"/>
      <c r="HCD34" s="565"/>
      <c r="HCE34" s="565"/>
      <c r="HCF34" s="565"/>
      <c r="HCG34" s="565"/>
      <c r="HCH34" s="565"/>
      <c r="HCI34" s="565"/>
      <c r="HCJ34" s="565"/>
      <c r="HCK34" s="565"/>
      <c r="HCL34" s="565"/>
      <c r="HCM34" s="565"/>
      <c r="HCN34" s="565"/>
      <c r="HCO34" s="565"/>
      <c r="HCP34" s="565"/>
      <c r="HCQ34" s="565"/>
      <c r="HCR34" s="565"/>
      <c r="HCS34" s="565"/>
      <c r="HCT34" s="565"/>
      <c r="HCU34" s="565"/>
      <c r="HCV34" s="565"/>
      <c r="HCW34" s="565"/>
      <c r="HCX34" s="565"/>
      <c r="HCY34" s="565"/>
      <c r="HCZ34" s="565"/>
      <c r="HDA34" s="565"/>
      <c r="HDB34" s="565"/>
      <c r="HDC34" s="565"/>
      <c r="HDD34" s="565"/>
      <c r="HDE34" s="565"/>
      <c r="HDF34" s="565"/>
      <c r="HDG34" s="565"/>
      <c r="HDH34" s="565"/>
      <c r="HDI34" s="565"/>
      <c r="HDJ34" s="565"/>
      <c r="HDK34" s="565"/>
      <c r="HDL34" s="565"/>
      <c r="HDM34" s="565"/>
      <c r="HDN34" s="565"/>
      <c r="HDO34" s="565"/>
      <c r="HDP34" s="565"/>
      <c r="HDQ34" s="565"/>
      <c r="HDR34" s="565"/>
      <c r="HDS34" s="565"/>
      <c r="HDT34" s="565"/>
      <c r="HDU34" s="565"/>
      <c r="HDV34" s="565"/>
      <c r="HDW34" s="565"/>
      <c r="HDX34" s="565"/>
      <c r="HDY34" s="565"/>
      <c r="HDZ34" s="565"/>
      <c r="HEA34" s="565"/>
      <c r="HEB34" s="565"/>
      <c r="HEC34" s="565"/>
      <c r="HED34" s="565"/>
      <c r="HEE34" s="565"/>
      <c r="HEF34" s="565"/>
      <c r="HEG34" s="565"/>
      <c r="HEH34" s="565"/>
      <c r="HEI34" s="565"/>
      <c r="HEJ34" s="565"/>
      <c r="HEK34" s="565"/>
      <c r="HEL34" s="565"/>
      <c r="HEM34" s="565"/>
      <c r="HEN34" s="565"/>
      <c r="HEO34" s="565"/>
      <c r="HEP34" s="565"/>
      <c r="HEQ34" s="565"/>
      <c r="HER34" s="565"/>
      <c r="HES34" s="565"/>
      <c r="HET34" s="565"/>
      <c r="HEU34" s="565"/>
      <c r="HEV34" s="565"/>
      <c r="HEW34" s="565"/>
      <c r="HEX34" s="565"/>
      <c r="HEY34" s="565"/>
      <c r="HEZ34" s="565"/>
      <c r="HFA34" s="565"/>
      <c r="HFB34" s="565"/>
      <c r="HFC34" s="565"/>
      <c r="HFD34" s="565"/>
      <c r="HFE34" s="565"/>
      <c r="HFF34" s="565"/>
      <c r="HFG34" s="565"/>
      <c r="HFH34" s="565"/>
      <c r="HFI34" s="565"/>
      <c r="HFJ34" s="565"/>
      <c r="HFK34" s="565"/>
      <c r="HFL34" s="565"/>
      <c r="HFM34" s="565"/>
      <c r="HFN34" s="565"/>
      <c r="HFO34" s="565"/>
      <c r="HFP34" s="565"/>
      <c r="HFQ34" s="565"/>
      <c r="HFR34" s="565"/>
      <c r="HFS34" s="565"/>
      <c r="HFT34" s="565"/>
      <c r="HFU34" s="565"/>
      <c r="HFV34" s="565"/>
      <c r="HFW34" s="565"/>
      <c r="HFX34" s="565"/>
      <c r="HFY34" s="565"/>
      <c r="HFZ34" s="565"/>
      <c r="HGA34" s="565"/>
      <c r="HGB34" s="565"/>
      <c r="HGC34" s="565"/>
      <c r="HGD34" s="565"/>
      <c r="HGE34" s="565"/>
      <c r="HGF34" s="565"/>
      <c r="HGG34" s="565"/>
      <c r="HGH34" s="565"/>
      <c r="HGI34" s="565"/>
      <c r="HGJ34" s="565"/>
      <c r="HGK34" s="565"/>
      <c r="HGL34" s="565"/>
      <c r="HGM34" s="565"/>
      <c r="HGN34" s="565"/>
      <c r="HGO34" s="565"/>
      <c r="HGP34" s="565"/>
      <c r="HGQ34" s="565"/>
      <c r="HGR34" s="565"/>
      <c r="HGS34" s="565"/>
      <c r="HGT34" s="565"/>
      <c r="HGU34" s="565"/>
      <c r="HGV34" s="565"/>
      <c r="HGW34" s="565"/>
      <c r="HGX34" s="565"/>
      <c r="HGY34" s="565"/>
      <c r="HGZ34" s="565"/>
      <c r="HHA34" s="565"/>
      <c r="HHB34" s="565"/>
      <c r="HHC34" s="565"/>
      <c r="HHD34" s="565"/>
      <c r="HHE34" s="565"/>
      <c r="HHF34" s="565"/>
      <c r="HHG34" s="565"/>
      <c r="HHH34" s="565"/>
      <c r="HHI34" s="565"/>
      <c r="HHJ34" s="565"/>
      <c r="HHK34" s="565"/>
      <c r="HHL34" s="565"/>
      <c r="HHM34" s="565"/>
      <c r="HHN34" s="565"/>
      <c r="HHO34" s="565"/>
      <c r="HHP34" s="565"/>
      <c r="HHQ34" s="565"/>
      <c r="HHR34" s="565"/>
      <c r="HHS34" s="565"/>
      <c r="HHT34" s="565"/>
      <c r="HHU34" s="565"/>
      <c r="HHV34" s="565"/>
      <c r="HHW34" s="565"/>
      <c r="HHX34" s="565"/>
      <c r="HHY34" s="565"/>
      <c r="HHZ34" s="565"/>
      <c r="HIA34" s="565"/>
      <c r="HIB34" s="565"/>
      <c r="HIC34" s="565"/>
      <c r="HID34" s="565"/>
      <c r="HIE34" s="565"/>
      <c r="HIF34" s="565"/>
      <c r="HIG34" s="565"/>
      <c r="HIH34" s="565"/>
      <c r="HII34" s="565"/>
      <c r="HIJ34" s="565"/>
      <c r="HIK34" s="565"/>
      <c r="HIL34" s="565"/>
      <c r="HIM34" s="565"/>
      <c r="HIN34" s="565"/>
      <c r="HIO34" s="565"/>
      <c r="HIP34" s="565"/>
      <c r="HIQ34" s="565"/>
      <c r="HIR34" s="565"/>
      <c r="HIS34" s="565"/>
      <c r="HIT34" s="565"/>
      <c r="HIU34" s="565"/>
      <c r="HIV34" s="565"/>
      <c r="HIW34" s="565"/>
      <c r="HIX34" s="565"/>
      <c r="HIY34" s="565"/>
      <c r="HIZ34" s="565"/>
      <c r="HJA34" s="565"/>
      <c r="HJB34" s="565"/>
      <c r="HJC34" s="565"/>
      <c r="HJD34" s="565"/>
      <c r="HJE34" s="565"/>
      <c r="HJF34" s="565"/>
      <c r="HJG34" s="565"/>
      <c r="HJH34" s="565"/>
      <c r="HJI34" s="565"/>
      <c r="HJJ34" s="565"/>
      <c r="HJK34" s="565"/>
      <c r="HJL34" s="565"/>
      <c r="HJM34" s="565"/>
      <c r="HJN34" s="565"/>
      <c r="HJO34" s="565"/>
      <c r="HJP34" s="565"/>
      <c r="HJQ34" s="565"/>
      <c r="HJR34" s="565"/>
      <c r="HJS34" s="565"/>
      <c r="HJT34" s="565"/>
      <c r="HJU34" s="565"/>
      <c r="HJV34" s="565"/>
      <c r="HJW34" s="565"/>
      <c r="HJX34" s="565"/>
      <c r="HJY34" s="565"/>
      <c r="HJZ34" s="565"/>
      <c r="HKA34" s="565"/>
      <c r="HKB34" s="565"/>
      <c r="HKC34" s="565"/>
      <c r="HKD34" s="565"/>
      <c r="HKE34" s="565"/>
      <c r="HKF34" s="565"/>
      <c r="HKG34" s="565"/>
      <c r="HKH34" s="565"/>
      <c r="HKI34" s="565"/>
      <c r="HKJ34" s="565"/>
      <c r="HKK34" s="565"/>
      <c r="HKL34" s="565"/>
      <c r="HKM34" s="565"/>
      <c r="HKN34" s="565"/>
      <c r="HKO34" s="565"/>
      <c r="HKP34" s="565"/>
      <c r="HKQ34" s="565"/>
      <c r="HKR34" s="565"/>
      <c r="HKS34" s="565"/>
      <c r="HKT34" s="565"/>
      <c r="HKU34" s="565"/>
      <c r="HKV34" s="565"/>
      <c r="HKW34" s="565"/>
      <c r="HKX34" s="565"/>
      <c r="HKY34" s="565"/>
      <c r="HKZ34" s="565"/>
      <c r="HLA34" s="565"/>
      <c r="HLB34" s="565"/>
      <c r="HLC34" s="565"/>
      <c r="HLD34" s="565"/>
      <c r="HLE34" s="565"/>
      <c r="HLF34" s="565"/>
      <c r="HLG34" s="565"/>
      <c r="HLH34" s="565"/>
      <c r="HLI34" s="565"/>
      <c r="HLJ34" s="565"/>
      <c r="HLK34" s="565"/>
      <c r="HLL34" s="565"/>
      <c r="HLM34" s="565"/>
      <c r="HLN34" s="565"/>
      <c r="HLO34" s="565"/>
      <c r="HLP34" s="565"/>
      <c r="HLQ34" s="565"/>
      <c r="HLR34" s="565"/>
      <c r="HLS34" s="565"/>
      <c r="HLT34" s="565"/>
      <c r="HLU34" s="565"/>
      <c r="HLV34" s="565"/>
      <c r="HLW34" s="565"/>
      <c r="HLX34" s="565"/>
      <c r="HLY34" s="565"/>
      <c r="HLZ34" s="565"/>
      <c r="HMA34" s="565"/>
      <c r="HMB34" s="565"/>
      <c r="HMC34" s="565"/>
      <c r="HMD34" s="565"/>
      <c r="HME34" s="565"/>
      <c r="HMF34" s="565"/>
      <c r="HMG34" s="565"/>
      <c r="HMH34" s="565"/>
      <c r="HMI34" s="565"/>
      <c r="HMJ34" s="565"/>
      <c r="HMK34" s="565"/>
      <c r="HML34" s="565"/>
      <c r="HMM34" s="565"/>
      <c r="HMN34" s="565"/>
      <c r="HMO34" s="565"/>
      <c r="HMP34" s="565"/>
      <c r="HMQ34" s="565"/>
      <c r="HMR34" s="565"/>
      <c r="HMS34" s="565"/>
      <c r="HMT34" s="565"/>
      <c r="HMU34" s="565"/>
      <c r="HMV34" s="565"/>
      <c r="HMW34" s="565"/>
      <c r="HMX34" s="565"/>
      <c r="HMY34" s="565"/>
      <c r="HMZ34" s="565"/>
      <c r="HNA34" s="565"/>
      <c r="HNB34" s="565"/>
      <c r="HNC34" s="565"/>
      <c r="HND34" s="565"/>
      <c r="HNE34" s="565"/>
      <c r="HNF34" s="565"/>
      <c r="HNG34" s="565"/>
      <c r="HNH34" s="565"/>
      <c r="HNI34" s="565"/>
      <c r="HNJ34" s="565"/>
      <c r="HNK34" s="565"/>
      <c r="HNL34" s="565"/>
      <c r="HNM34" s="565"/>
      <c r="HNN34" s="565"/>
      <c r="HNO34" s="565"/>
      <c r="HNP34" s="565"/>
      <c r="HNQ34" s="565"/>
      <c r="HNR34" s="565"/>
      <c r="HNS34" s="565"/>
      <c r="HNT34" s="565"/>
      <c r="HNU34" s="565"/>
      <c r="HNV34" s="565"/>
      <c r="HNW34" s="565"/>
      <c r="HNX34" s="565"/>
      <c r="HNY34" s="565"/>
      <c r="HNZ34" s="565"/>
      <c r="HOA34" s="565"/>
      <c r="HOB34" s="565"/>
      <c r="HOC34" s="565"/>
      <c r="HOD34" s="565"/>
      <c r="HOE34" s="565"/>
      <c r="HOF34" s="565"/>
      <c r="HOG34" s="565"/>
      <c r="HOH34" s="565"/>
      <c r="HOI34" s="565"/>
      <c r="HOJ34" s="565"/>
      <c r="HOK34" s="565"/>
      <c r="HOL34" s="565"/>
      <c r="HOM34" s="565"/>
      <c r="HON34" s="565"/>
      <c r="HOO34" s="565"/>
      <c r="HOP34" s="565"/>
      <c r="HOQ34" s="565"/>
      <c r="HOR34" s="565"/>
      <c r="HOS34" s="565"/>
      <c r="HOT34" s="565"/>
      <c r="HOU34" s="565"/>
      <c r="HOV34" s="565"/>
      <c r="HOW34" s="565"/>
      <c r="HOX34" s="565"/>
      <c r="HOY34" s="565"/>
      <c r="HOZ34" s="565"/>
      <c r="HPA34" s="565"/>
      <c r="HPB34" s="565"/>
      <c r="HPC34" s="565"/>
      <c r="HPD34" s="565"/>
      <c r="HPE34" s="565"/>
      <c r="HPF34" s="565"/>
      <c r="HPG34" s="565"/>
      <c r="HPH34" s="565"/>
      <c r="HPI34" s="565"/>
      <c r="HPJ34" s="565"/>
      <c r="HPK34" s="565"/>
      <c r="HPL34" s="565"/>
      <c r="HPM34" s="565"/>
      <c r="HPN34" s="565"/>
      <c r="HPO34" s="565"/>
      <c r="HPP34" s="565"/>
      <c r="HPQ34" s="565"/>
      <c r="HPR34" s="565"/>
      <c r="HPS34" s="565"/>
      <c r="HPT34" s="565"/>
      <c r="HPU34" s="565"/>
      <c r="HPV34" s="565"/>
      <c r="HPW34" s="565"/>
      <c r="HPX34" s="565"/>
      <c r="HPY34" s="565"/>
      <c r="HPZ34" s="565"/>
      <c r="HQA34" s="565"/>
      <c r="HQB34" s="565"/>
      <c r="HQC34" s="565"/>
      <c r="HQD34" s="565"/>
      <c r="HQE34" s="565"/>
      <c r="HQF34" s="565"/>
      <c r="HQG34" s="565"/>
      <c r="HQH34" s="565"/>
      <c r="HQI34" s="565"/>
      <c r="HQJ34" s="565"/>
      <c r="HQK34" s="565"/>
      <c r="HQL34" s="565"/>
      <c r="HQM34" s="565"/>
      <c r="HQN34" s="565"/>
      <c r="HQO34" s="565"/>
      <c r="HQP34" s="565"/>
      <c r="HQQ34" s="565"/>
      <c r="HQR34" s="565"/>
      <c r="HQS34" s="565"/>
      <c r="HQT34" s="565"/>
      <c r="HQU34" s="565"/>
      <c r="HQV34" s="565"/>
      <c r="HQW34" s="565"/>
      <c r="HQX34" s="565"/>
      <c r="HQY34" s="565"/>
      <c r="HQZ34" s="565"/>
      <c r="HRA34" s="565"/>
      <c r="HRB34" s="565"/>
      <c r="HRC34" s="565"/>
      <c r="HRD34" s="565"/>
      <c r="HRE34" s="565"/>
      <c r="HRF34" s="565"/>
      <c r="HRG34" s="565"/>
      <c r="HRH34" s="565"/>
      <c r="HRI34" s="565"/>
      <c r="HRJ34" s="565"/>
      <c r="HRK34" s="565"/>
      <c r="HRL34" s="565"/>
      <c r="HRM34" s="565"/>
      <c r="HRN34" s="565"/>
      <c r="HRO34" s="565"/>
      <c r="HRP34" s="565"/>
      <c r="HRQ34" s="565"/>
      <c r="HRR34" s="565"/>
      <c r="HRS34" s="565"/>
      <c r="HRT34" s="565"/>
      <c r="HRU34" s="565"/>
      <c r="HRV34" s="565"/>
      <c r="HRW34" s="565"/>
      <c r="HRX34" s="565"/>
      <c r="HRY34" s="565"/>
      <c r="HRZ34" s="565"/>
      <c r="HSA34" s="565"/>
      <c r="HSB34" s="565"/>
      <c r="HSC34" s="565"/>
      <c r="HSD34" s="565"/>
      <c r="HSE34" s="565"/>
      <c r="HSF34" s="565"/>
      <c r="HSG34" s="565"/>
      <c r="HSH34" s="565"/>
      <c r="HSI34" s="565"/>
      <c r="HSJ34" s="565"/>
      <c r="HSK34" s="565"/>
      <c r="HSL34" s="565"/>
      <c r="HSM34" s="565"/>
      <c r="HSN34" s="565"/>
      <c r="HSO34" s="565"/>
      <c r="HSP34" s="565"/>
      <c r="HSQ34" s="565"/>
      <c r="HSR34" s="565"/>
      <c r="HSS34" s="565"/>
      <c r="HST34" s="565"/>
      <c r="HSU34" s="565"/>
      <c r="HSV34" s="565"/>
      <c r="HSW34" s="565"/>
      <c r="HSX34" s="565"/>
      <c r="HSY34" s="565"/>
      <c r="HSZ34" s="565"/>
      <c r="HTA34" s="565"/>
      <c r="HTB34" s="565"/>
      <c r="HTC34" s="565"/>
      <c r="HTD34" s="565"/>
      <c r="HTE34" s="565"/>
      <c r="HTF34" s="565"/>
      <c r="HTG34" s="565"/>
      <c r="HTH34" s="565"/>
      <c r="HTI34" s="565"/>
      <c r="HTJ34" s="565"/>
      <c r="HTK34" s="565"/>
      <c r="HTL34" s="565"/>
      <c r="HTM34" s="565"/>
      <c r="HTN34" s="565"/>
      <c r="HTO34" s="565"/>
      <c r="HTP34" s="565"/>
      <c r="HTQ34" s="565"/>
      <c r="HTR34" s="565"/>
      <c r="HTS34" s="565"/>
      <c r="HTT34" s="565"/>
      <c r="HTU34" s="565"/>
      <c r="HTV34" s="565"/>
      <c r="HTW34" s="565"/>
      <c r="HTX34" s="565"/>
      <c r="HTY34" s="565"/>
      <c r="HTZ34" s="565"/>
      <c r="HUA34" s="565"/>
      <c r="HUB34" s="565"/>
      <c r="HUC34" s="565"/>
      <c r="HUD34" s="565"/>
      <c r="HUE34" s="565"/>
      <c r="HUF34" s="565"/>
      <c r="HUG34" s="565"/>
      <c r="HUH34" s="565"/>
      <c r="HUI34" s="565"/>
      <c r="HUJ34" s="565"/>
      <c r="HUK34" s="565"/>
      <c r="HUL34" s="565"/>
      <c r="HUM34" s="565"/>
      <c r="HUN34" s="565"/>
      <c r="HUO34" s="565"/>
      <c r="HUP34" s="565"/>
      <c r="HUQ34" s="565"/>
      <c r="HUR34" s="565"/>
      <c r="HUS34" s="565"/>
      <c r="HUT34" s="565"/>
      <c r="HUU34" s="565"/>
      <c r="HUV34" s="565"/>
      <c r="HUW34" s="565"/>
      <c r="HUX34" s="565"/>
      <c r="HUY34" s="565"/>
      <c r="HUZ34" s="565"/>
      <c r="HVA34" s="565"/>
      <c r="HVB34" s="565"/>
      <c r="HVC34" s="565"/>
      <c r="HVD34" s="565"/>
      <c r="HVE34" s="565"/>
      <c r="HVF34" s="565"/>
      <c r="HVG34" s="565"/>
      <c r="HVH34" s="565"/>
      <c r="HVI34" s="565"/>
      <c r="HVJ34" s="565"/>
      <c r="HVK34" s="565"/>
      <c r="HVL34" s="565"/>
      <c r="HVM34" s="565"/>
      <c r="HVN34" s="565"/>
      <c r="HVO34" s="565"/>
      <c r="HVP34" s="565"/>
      <c r="HVQ34" s="565"/>
      <c r="HVR34" s="565"/>
      <c r="HVS34" s="565"/>
      <c r="HVT34" s="565"/>
      <c r="HVU34" s="565"/>
      <c r="HVV34" s="565"/>
      <c r="HVW34" s="565"/>
      <c r="HVX34" s="565"/>
      <c r="HVY34" s="565"/>
      <c r="HVZ34" s="565"/>
      <c r="HWA34" s="565"/>
      <c r="HWB34" s="565"/>
      <c r="HWC34" s="565"/>
      <c r="HWD34" s="565"/>
      <c r="HWE34" s="565"/>
      <c r="HWF34" s="565"/>
      <c r="HWG34" s="565"/>
      <c r="HWH34" s="565"/>
      <c r="HWI34" s="565"/>
      <c r="HWJ34" s="565"/>
      <c r="HWK34" s="565"/>
      <c r="HWL34" s="565"/>
      <c r="HWM34" s="565"/>
      <c r="HWN34" s="565"/>
      <c r="HWO34" s="565"/>
      <c r="HWP34" s="565"/>
      <c r="HWQ34" s="565"/>
      <c r="HWR34" s="565"/>
      <c r="HWS34" s="565"/>
      <c r="HWT34" s="565"/>
      <c r="HWU34" s="565"/>
      <c r="HWV34" s="565"/>
      <c r="HWW34" s="565"/>
      <c r="HWX34" s="565"/>
      <c r="HWY34" s="565"/>
      <c r="HWZ34" s="565"/>
      <c r="HXA34" s="565"/>
      <c r="HXB34" s="565"/>
      <c r="HXC34" s="565"/>
      <c r="HXD34" s="565"/>
      <c r="HXE34" s="565"/>
      <c r="HXF34" s="565"/>
      <c r="HXG34" s="565"/>
      <c r="HXH34" s="565"/>
      <c r="HXI34" s="565"/>
      <c r="HXJ34" s="565"/>
      <c r="HXK34" s="565"/>
      <c r="HXL34" s="565"/>
      <c r="HXM34" s="565"/>
      <c r="HXN34" s="565"/>
      <c r="HXO34" s="565"/>
      <c r="HXP34" s="565"/>
      <c r="HXQ34" s="565"/>
      <c r="HXR34" s="565"/>
      <c r="HXS34" s="565"/>
      <c r="HXT34" s="565"/>
      <c r="HXU34" s="565"/>
      <c r="HXV34" s="565"/>
      <c r="HXW34" s="565"/>
      <c r="HXX34" s="565"/>
      <c r="HXY34" s="565"/>
      <c r="HXZ34" s="565"/>
      <c r="HYA34" s="565"/>
      <c r="HYB34" s="565"/>
      <c r="HYC34" s="565"/>
      <c r="HYD34" s="565"/>
      <c r="HYE34" s="565"/>
      <c r="HYF34" s="565"/>
      <c r="HYG34" s="565"/>
      <c r="HYH34" s="565"/>
      <c r="HYI34" s="565"/>
      <c r="HYJ34" s="565"/>
      <c r="HYK34" s="565"/>
      <c r="HYL34" s="565"/>
      <c r="HYM34" s="565"/>
      <c r="HYN34" s="565"/>
      <c r="HYO34" s="565"/>
      <c r="HYP34" s="565"/>
      <c r="HYQ34" s="565"/>
      <c r="HYR34" s="565"/>
      <c r="HYS34" s="565"/>
      <c r="HYT34" s="565"/>
      <c r="HYU34" s="565"/>
      <c r="HYV34" s="565"/>
      <c r="HYW34" s="565"/>
      <c r="HYX34" s="565"/>
      <c r="HYY34" s="565"/>
      <c r="HYZ34" s="565"/>
      <c r="HZA34" s="565"/>
      <c r="HZB34" s="565"/>
      <c r="HZC34" s="565"/>
      <c r="HZD34" s="565"/>
      <c r="HZE34" s="565"/>
      <c r="HZF34" s="565"/>
      <c r="HZG34" s="565"/>
      <c r="HZH34" s="565"/>
      <c r="HZI34" s="565"/>
      <c r="HZJ34" s="565"/>
      <c r="HZK34" s="565"/>
      <c r="HZL34" s="565"/>
      <c r="HZM34" s="565"/>
      <c r="HZN34" s="565"/>
      <c r="HZO34" s="565"/>
      <c r="HZP34" s="565"/>
      <c r="HZQ34" s="565"/>
      <c r="HZR34" s="565"/>
      <c r="HZS34" s="565"/>
      <c r="HZT34" s="565"/>
      <c r="HZU34" s="565"/>
      <c r="HZV34" s="565"/>
      <c r="HZW34" s="565"/>
      <c r="HZX34" s="565"/>
      <c r="HZY34" s="565"/>
      <c r="HZZ34" s="565"/>
      <c r="IAA34" s="565"/>
      <c r="IAB34" s="565"/>
      <c r="IAC34" s="565"/>
      <c r="IAD34" s="565"/>
      <c r="IAE34" s="565"/>
      <c r="IAF34" s="565"/>
      <c r="IAG34" s="565"/>
      <c r="IAH34" s="565"/>
      <c r="IAI34" s="565"/>
      <c r="IAJ34" s="565"/>
      <c r="IAK34" s="565"/>
      <c r="IAL34" s="565"/>
      <c r="IAM34" s="565"/>
      <c r="IAN34" s="565"/>
      <c r="IAO34" s="565"/>
      <c r="IAP34" s="565"/>
      <c r="IAQ34" s="565"/>
      <c r="IAR34" s="565"/>
      <c r="IAS34" s="565"/>
      <c r="IAT34" s="565"/>
      <c r="IAU34" s="565"/>
      <c r="IAV34" s="565"/>
      <c r="IAW34" s="565"/>
      <c r="IAX34" s="565"/>
      <c r="IAY34" s="565"/>
      <c r="IAZ34" s="565"/>
      <c r="IBA34" s="565"/>
      <c r="IBB34" s="565"/>
      <c r="IBC34" s="565"/>
      <c r="IBD34" s="565"/>
      <c r="IBE34" s="565"/>
      <c r="IBF34" s="565"/>
      <c r="IBG34" s="565"/>
      <c r="IBH34" s="565"/>
      <c r="IBI34" s="565"/>
      <c r="IBJ34" s="565"/>
      <c r="IBK34" s="565"/>
      <c r="IBL34" s="565"/>
      <c r="IBM34" s="565"/>
      <c r="IBN34" s="565"/>
      <c r="IBO34" s="565"/>
      <c r="IBP34" s="565"/>
      <c r="IBQ34" s="565"/>
      <c r="IBR34" s="565"/>
      <c r="IBS34" s="565"/>
      <c r="IBT34" s="565"/>
      <c r="IBU34" s="565"/>
      <c r="IBV34" s="565"/>
      <c r="IBW34" s="565"/>
      <c r="IBX34" s="565"/>
      <c r="IBY34" s="565"/>
      <c r="IBZ34" s="565"/>
      <c r="ICA34" s="565"/>
      <c r="ICB34" s="565"/>
      <c r="ICC34" s="565"/>
      <c r="ICD34" s="565"/>
      <c r="ICE34" s="565"/>
      <c r="ICF34" s="565"/>
      <c r="ICG34" s="565"/>
      <c r="ICH34" s="565"/>
      <c r="ICI34" s="565"/>
      <c r="ICJ34" s="565"/>
      <c r="ICK34" s="565"/>
      <c r="ICL34" s="565"/>
      <c r="ICM34" s="565"/>
      <c r="ICN34" s="565"/>
      <c r="ICO34" s="565"/>
      <c r="ICP34" s="565"/>
      <c r="ICQ34" s="565"/>
      <c r="ICR34" s="565"/>
      <c r="ICS34" s="565"/>
      <c r="ICT34" s="565"/>
      <c r="ICU34" s="565"/>
      <c r="ICV34" s="565"/>
      <c r="ICW34" s="565"/>
      <c r="ICX34" s="565"/>
      <c r="ICY34" s="565"/>
      <c r="ICZ34" s="565"/>
      <c r="IDA34" s="565"/>
      <c r="IDB34" s="565"/>
      <c r="IDC34" s="565"/>
      <c r="IDD34" s="565"/>
      <c r="IDE34" s="565"/>
      <c r="IDF34" s="565"/>
      <c r="IDG34" s="565"/>
      <c r="IDH34" s="565"/>
      <c r="IDI34" s="565"/>
      <c r="IDJ34" s="565"/>
      <c r="IDK34" s="565"/>
      <c r="IDL34" s="565"/>
      <c r="IDM34" s="565"/>
      <c r="IDN34" s="565"/>
      <c r="IDO34" s="565"/>
      <c r="IDP34" s="565"/>
      <c r="IDQ34" s="565"/>
      <c r="IDR34" s="565"/>
      <c r="IDS34" s="565"/>
      <c r="IDT34" s="565"/>
      <c r="IDU34" s="565"/>
      <c r="IDV34" s="565"/>
      <c r="IDW34" s="565"/>
      <c r="IDX34" s="565"/>
      <c r="IDY34" s="565"/>
      <c r="IDZ34" s="565"/>
      <c r="IEA34" s="565"/>
      <c r="IEB34" s="565"/>
      <c r="IEC34" s="565"/>
      <c r="IED34" s="565"/>
      <c r="IEE34" s="565"/>
      <c r="IEF34" s="565"/>
      <c r="IEG34" s="565"/>
      <c r="IEH34" s="565"/>
      <c r="IEI34" s="565"/>
      <c r="IEJ34" s="565"/>
      <c r="IEK34" s="565"/>
      <c r="IEL34" s="565"/>
      <c r="IEM34" s="565"/>
      <c r="IEN34" s="565"/>
      <c r="IEO34" s="565"/>
      <c r="IEP34" s="565"/>
      <c r="IEQ34" s="565"/>
      <c r="IER34" s="565"/>
      <c r="IES34" s="565"/>
      <c r="IET34" s="565"/>
      <c r="IEU34" s="565"/>
      <c r="IEV34" s="565"/>
      <c r="IEW34" s="565"/>
      <c r="IEX34" s="565"/>
      <c r="IEY34" s="565"/>
      <c r="IEZ34" s="565"/>
      <c r="IFA34" s="565"/>
      <c r="IFB34" s="565"/>
      <c r="IFC34" s="565"/>
      <c r="IFD34" s="565"/>
      <c r="IFE34" s="565"/>
      <c r="IFF34" s="565"/>
      <c r="IFG34" s="565"/>
      <c r="IFH34" s="565"/>
      <c r="IFI34" s="565"/>
      <c r="IFJ34" s="565"/>
      <c r="IFK34" s="565"/>
      <c r="IFL34" s="565"/>
      <c r="IFM34" s="565"/>
      <c r="IFN34" s="565"/>
      <c r="IFO34" s="565"/>
      <c r="IFP34" s="565"/>
      <c r="IFQ34" s="565"/>
      <c r="IFR34" s="565"/>
      <c r="IFS34" s="565"/>
      <c r="IFT34" s="565"/>
      <c r="IFU34" s="565"/>
      <c r="IFV34" s="565"/>
      <c r="IFW34" s="565"/>
      <c r="IFX34" s="565"/>
      <c r="IFY34" s="565"/>
      <c r="IFZ34" s="565"/>
      <c r="IGA34" s="565"/>
      <c r="IGB34" s="565"/>
      <c r="IGC34" s="565"/>
      <c r="IGD34" s="565"/>
      <c r="IGE34" s="565"/>
      <c r="IGF34" s="565"/>
      <c r="IGG34" s="565"/>
      <c r="IGH34" s="565"/>
      <c r="IGI34" s="565"/>
      <c r="IGJ34" s="565"/>
      <c r="IGK34" s="565"/>
      <c r="IGL34" s="565"/>
      <c r="IGM34" s="565"/>
      <c r="IGN34" s="565"/>
      <c r="IGO34" s="565"/>
      <c r="IGP34" s="565"/>
      <c r="IGQ34" s="565"/>
      <c r="IGR34" s="565"/>
      <c r="IGS34" s="565"/>
      <c r="IGT34" s="565"/>
      <c r="IGU34" s="565"/>
      <c r="IGV34" s="565"/>
      <c r="IGW34" s="565"/>
      <c r="IGX34" s="565"/>
      <c r="IGY34" s="565"/>
      <c r="IGZ34" s="565"/>
      <c r="IHA34" s="565"/>
      <c r="IHB34" s="565"/>
      <c r="IHC34" s="565"/>
      <c r="IHD34" s="565"/>
      <c r="IHE34" s="565"/>
      <c r="IHF34" s="565"/>
      <c r="IHG34" s="565"/>
      <c r="IHH34" s="565"/>
      <c r="IHI34" s="565"/>
      <c r="IHJ34" s="565"/>
      <c r="IHK34" s="565"/>
      <c r="IHL34" s="565"/>
      <c r="IHM34" s="565"/>
      <c r="IHN34" s="565"/>
      <c r="IHO34" s="565"/>
      <c r="IHP34" s="565"/>
      <c r="IHQ34" s="565"/>
      <c r="IHR34" s="565"/>
      <c r="IHS34" s="565"/>
      <c r="IHT34" s="565"/>
      <c r="IHU34" s="565"/>
      <c r="IHV34" s="565"/>
      <c r="IHW34" s="565"/>
      <c r="IHX34" s="565"/>
      <c r="IHY34" s="565"/>
      <c r="IHZ34" s="565"/>
      <c r="IIA34" s="565"/>
      <c r="IIB34" s="565"/>
      <c r="IIC34" s="565"/>
      <c r="IID34" s="565"/>
      <c r="IIE34" s="565"/>
      <c r="IIF34" s="565"/>
      <c r="IIG34" s="565"/>
      <c r="IIH34" s="565"/>
      <c r="III34" s="565"/>
      <c r="IIJ34" s="565"/>
      <c r="IIK34" s="565"/>
      <c r="IIL34" s="565"/>
      <c r="IIM34" s="565"/>
      <c r="IIN34" s="565"/>
      <c r="IIO34" s="565"/>
      <c r="IIP34" s="565"/>
      <c r="IIQ34" s="565"/>
      <c r="IIR34" s="565"/>
      <c r="IIS34" s="565"/>
      <c r="IIT34" s="565"/>
      <c r="IIU34" s="565"/>
      <c r="IIV34" s="565"/>
      <c r="IIW34" s="565"/>
      <c r="IIX34" s="565"/>
      <c r="IIY34" s="565"/>
      <c r="IIZ34" s="565"/>
      <c r="IJA34" s="565"/>
      <c r="IJB34" s="565"/>
      <c r="IJC34" s="565"/>
      <c r="IJD34" s="565"/>
      <c r="IJE34" s="565"/>
      <c r="IJF34" s="565"/>
      <c r="IJG34" s="565"/>
      <c r="IJH34" s="565"/>
      <c r="IJI34" s="565"/>
      <c r="IJJ34" s="565"/>
      <c r="IJK34" s="565"/>
      <c r="IJL34" s="565"/>
      <c r="IJM34" s="565"/>
      <c r="IJN34" s="565"/>
      <c r="IJO34" s="565"/>
      <c r="IJP34" s="565"/>
      <c r="IJQ34" s="565"/>
      <c r="IJR34" s="565"/>
      <c r="IJS34" s="565"/>
      <c r="IJT34" s="565"/>
      <c r="IJU34" s="565"/>
      <c r="IJV34" s="565"/>
      <c r="IJW34" s="565"/>
      <c r="IJX34" s="565"/>
      <c r="IJY34" s="565"/>
      <c r="IJZ34" s="565"/>
      <c r="IKA34" s="565"/>
      <c r="IKB34" s="565"/>
      <c r="IKC34" s="565"/>
      <c r="IKD34" s="565"/>
      <c r="IKE34" s="565"/>
      <c r="IKF34" s="565"/>
      <c r="IKG34" s="565"/>
      <c r="IKH34" s="565"/>
      <c r="IKI34" s="565"/>
      <c r="IKJ34" s="565"/>
      <c r="IKK34" s="565"/>
      <c r="IKL34" s="565"/>
      <c r="IKM34" s="565"/>
      <c r="IKN34" s="565"/>
      <c r="IKO34" s="565"/>
      <c r="IKP34" s="565"/>
      <c r="IKQ34" s="565"/>
      <c r="IKR34" s="565"/>
      <c r="IKS34" s="565"/>
      <c r="IKT34" s="565"/>
      <c r="IKU34" s="565"/>
      <c r="IKV34" s="565"/>
      <c r="IKW34" s="565"/>
      <c r="IKX34" s="565"/>
      <c r="IKY34" s="565"/>
      <c r="IKZ34" s="565"/>
      <c r="ILA34" s="565"/>
      <c r="ILB34" s="565"/>
      <c r="ILC34" s="565"/>
      <c r="ILD34" s="565"/>
      <c r="ILE34" s="565"/>
      <c r="ILF34" s="565"/>
      <c r="ILG34" s="565"/>
      <c r="ILH34" s="565"/>
      <c r="ILI34" s="565"/>
      <c r="ILJ34" s="565"/>
      <c r="ILK34" s="565"/>
      <c r="ILL34" s="565"/>
      <c r="ILM34" s="565"/>
      <c r="ILN34" s="565"/>
      <c r="ILO34" s="565"/>
      <c r="ILP34" s="565"/>
      <c r="ILQ34" s="565"/>
      <c r="ILR34" s="565"/>
      <c r="ILS34" s="565"/>
      <c r="ILT34" s="565"/>
      <c r="ILU34" s="565"/>
      <c r="ILV34" s="565"/>
      <c r="ILW34" s="565"/>
      <c r="ILX34" s="565"/>
      <c r="ILY34" s="565"/>
      <c r="ILZ34" s="565"/>
      <c r="IMA34" s="565"/>
      <c r="IMB34" s="565"/>
      <c r="IMC34" s="565"/>
      <c r="IMD34" s="565"/>
      <c r="IME34" s="565"/>
      <c r="IMF34" s="565"/>
      <c r="IMG34" s="565"/>
      <c r="IMH34" s="565"/>
      <c r="IMI34" s="565"/>
      <c r="IMJ34" s="565"/>
      <c r="IMK34" s="565"/>
      <c r="IML34" s="565"/>
      <c r="IMM34" s="565"/>
      <c r="IMN34" s="565"/>
      <c r="IMO34" s="565"/>
      <c r="IMP34" s="565"/>
      <c r="IMQ34" s="565"/>
      <c r="IMR34" s="565"/>
      <c r="IMS34" s="565"/>
      <c r="IMT34" s="565"/>
      <c r="IMU34" s="565"/>
      <c r="IMV34" s="565"/>
      <c r="IMW34" s="565"/>
      <c r="IMX34" s="565"/>
      <c r="IMY34" s="565"/>
      <c r="IMZ34" s="565"/>
      <c r="INA34" s="565"/>
      <c r="INB34" s="565"/>
      <c r="INC34" s="565"/>
      <c r="IND34" s="565"/>
      <c r="INE34" s="565"/>
      <c r="INF34" s="565"/>
      <c r="ING34" s="565"/>
      <c r="INH34" s="565"/>
      <c r="INI34" s="565"/>
      <c r="INJ34" s="565"/>
      <c r="INK34" s="565"/>
      <c r="INL34" s="565"/>
      <c r="INM34" s="565"/>
      <c r="INN34" s="565"/>
      <c r="INO34" s="565"/>
      <c r="INP34" s="565"/>
      <c r="INQ34" s="565"/>
      <c r="INR34" s="565"/>
      <c r="INS34" s="565"/>
      <c r="INT34" s="565"/>
      <c r="INU34" s="565"/>
      <c r="INV34" s="565"/>
      <c r="INW34" s="565"/>
      <c r="INX34" s="565"/>
      <c r="INY34" s="565"/>
      <c r="INZ34" s="565"/>
      <c r="IOA34" s="565"/>
      <c r="IOB34" s="565"/>
      <c r="IOC34" s="565"/>
      <c r="IOD34" s="565"/>
      <c r="IOE34" s="565"/>
      <c r="IOF34" s="565"/>
      <c r="IOG34" s="565"/>
      <c r="IOH34" s="565"/>
      <c r="IOI34" s="565"/>
      <c r="IOJ34" s="565"/>
      <c r="IOK34" s="565"/>
      <c r="IOL34" s="565"/>
      <c r="IOM34" s="565"/>
      <c r="ION34" s="565"/>
      <c r="IOO34" s="565"/>
      <c r="IOP34" s="565"/>
      <c r="IOQ34" s="565"/>
      <c r="IOR34" s="565"/>
      <c r="IOS34" s="565"/>
      <c r="IOT34" s="565"/>
      <c r="IOU34" s="565"/>
      <c r="IOV34" s="565"/>
      <c r="IOW34" s="565"/>
      <c r="IOX34" s="565"/>
      <c r="IOY34" s="565"/>
      <c r="IOZ34" s="565"/>
      <c r="IPA34" s="565"/>
      <c r="IPB34" s="565"/>
      <c r="IPC34" s="565"/>
      <c r="IPD34" s="565"/>
      <c r="IPE34" s="565"/>
      <c r="IPF34" s="565"/>
      <c r="IPG34" s="565"/>
      <c r="IPH34" s="565"/>
      <c r="IPI34" s="565"/>
      <c r="IPJ34" s="565"/>
      <c r="IPK34" s="565"/>
      <c r="IPL34" s="565"/>
      <c r="IPM34" s="565"/>
      <c r="IPN34" s="565"/>
      <c r="IPO34" s="565"/>
      <c r="IPP34" s="565"/>
      <c r="IPQ34" s="565"/>
      <c r="IPR34" s="565"/>
      <c r="IPS34" s="565"/>
      <c r="IPT34" s="565"/>
      <c r="IPU34" s="565"/>
      <c r="IPV34" s="565"/>
      <c r="IPW34" s="565"/>
      <c r="IPX34" s="565"/>
      <c r="IPY34" s="565"/>
      <c r="IPZ34" s="565"/>
      <c r="IQA34" s="565"/>
      <c r="IQB34" s="565"/>
      <c r="IQC34" s="565"/>
      <c r="IQD34" s="565"/>
      <c r="IQE34" s="565"/>
      <c r="IQF34" s="565"/>
      <c r="IQG34" s="565"/>
      <c r="IQH34" s="565"/>
      <c r="IQI34" s="565"/>
      <c r="IQJ34" s="565"/>
      <c r="IQK34" s="565"/>
      <c r="IQL34" s="565"/>
      <c r="IQM34" s="565"/>
      <c r="IQN34" s="565"/>
      <c r="IQO34" s="565"/>
      <c r="IQP34" s="565"/>
      <c r="IQQ34" s="565"/>
      <c r="IQR34" s="565"/>
      <c r="IQS34" s="565"/>
      <c r="IQT34" s="565"/>
      <c r="IQU34" s="565"/>
      <c r="IQV34" s="565"/>
      <c r="IQW34" s="565"/>
      <c r="IQX34" s="565"/>
      <c r="IQY34" s="565"/>
      <c r="IQZ34" s="565"/>
      <c r="IRA34" s="565"/>
      <c r="IRB34" s="565"/>
      <c r="IRC34" s="565"/>
      <c r="IRD34" s="565"/>
      <c r="IRE34" s="565"/>
      <c r="IRF34" s="565"/>
      <c r="IRG34" s="565"/>
      <c r="IRH34" s="565"/>
      <c r="IRI34" s="565"/>
      <c r="IRJ34" s="565"/>
      <c r="IRK34" s="565"/>
      <c r="IRL34" s="565"/>
      <c r="IRM34" s="565"/>
      <c r="IRN34" s="565"/>
      <c r="IRO34" s="565"/>
      <c r="IRP34" s="565"/>
      <c r="IRQ34" s="565"/>
      <c r="IRR34" s="565"/>
      <c r="IRS34" s="565"/>
      <c r="IRT34" s="565"/>
      <c r="IRU34" s="565"/>
      <c r="IRV34" s="565"/>
      <c r="IRW34" s="565"/>
      <c r="IRX34" s="565"/>
      <c r="IRY34" s="565"/>
      <c r="IRZ34" s="565"/>
      <c r="ISA34" s="565"/>
      <c r="ISB34" s="565"/>
      <c r="ISC34" s="565"/>
      <c r="ISD34" s="565"/>
      <c r="ISE34" s="565"/>
      <c r="ISF34" s="565"/>
      <c r="ISG34" s="565"/>
      <c r="ISH34" s="565"/>
      <c r="ISI34" s="565"/>
      <c r="ISJ34" s="565"/>
      <c r="ISK34" s="565"/>
      <c r="ISL34" s="565"/>
      <c r="ISM34" s="565"/>
      <c r="ISN34" s="565"/>
      <c r="ISO34" s="565"/>
      <c r="ISP34" s="565"/>
      <c r="ISQ34" s="565"/>
      <c r="ISR34" s="565"/>
      <c r="ISS34" s="565"/>
      <c r="IST34" s="565"/>
      <c r="ISU34" s="565"/>
      <c r="ISV34" s="565"/>
      <c r="ISW34" s="565"/>
      <c r="ISX34" s="565"/>
      <c r="ISY34" s="565"/>
      <c r="ISZ34" s="565"/>
      <c r="ITA34" s="565"/>
      <c r="ITB34" s="565"/>
      <c r="ITC34" s="565"/>
      <c r="ITD34" s="565"/>
      <c r="ITE34" s="565"/>
      <c r="ITF34" s="565"/>
      <c r="ITG34" s="565"/>
      <c r="ITH34" s="565"/>
      <c r="ITI34" s="565"/>
      <c r="ITJ34" s="565"/>
      <c r="ITK34" s="565"/>
      <c r="ITL34" s="565"/>
      <c r="ITM34" s="565"/>
      <c r="ITN34" s="565"/>
      <c r="ITO34" s="565"/>
      <c r="ITP34" s="565"/>
      <c r="ITQ34" s="565"/>
      <c r="ITR34" s="565"/>
      <c r="ITS34" s="565"/>
      <c r="ITT34" s="565"/>
      <c r="ITU34" s="565"/>
      <c r="ITV34" s="565"/>
      <c r="ITW34" s="565"/>
      <c r="ITX34" s="565"/>
      <c r="ITY34" s="565"/>
      <c r="ITZ34" s="565"/>
      <c r="IUA34" s="565"/>
      <c r="IUB34" s="565"/>
      <c r="IUC34" s="565"/>
      <c r="IUD34" s="565"/>
      <c r="IUE34" s="565"/>
      <c r="IUF34" s="565"/>
      <c r="IUG34" s="565"/>
      <c r="IUH34" s="565"/>
      <c r="IUI34" s="565"/>
      <c r="IUJ34" s="565"/>
      <c r="IUK34" s="565"/>
      <c r="IUL34" s="565"/>
      <c r="IUM34" s="565"/>
      <c r="IUN34" s="565"/>
      <c r="IUO34" s="565"/>
      <c r="IUP34" s="565"/>
      <c r="IUQ34" s="565"/>
      <c r="IUR34" s="565"/>
      <c r="IUS34" s="565"/>
      <c r="IUT34" s="565"/>
      <c r="IUU34" s="565"/>
      <c r="IUV34" s="565"/>
      <c r="IUW34" s="565"/>
      <c r="IUX34" s="565"/>
      <c r="IUY34" s="565"/>
      <c r="IUZ34" s="565"/>
      <c r="IVA34" s="565"/>
      <c r="IVB34" s="565"/>
      <c r="IVC34" s="565"/>
      <c r="IVD34" s="565"/>
      <c r="IVE34" s="565"/>
      <c r="IVF34" s="565"/>
      <c r="IVG34" s="565"/>
      <c r="IVH34" s="565"/>
      <c r="IVI34" s="565"/>
      <c r="IVJ34" s="565"/>
      <c r="IVK34" s="565"/>
      <c r="IVL34" s="565"/>
      <c r="IVM34" s="565"/>
      <c r="IVN34" s="565"/>
      <c r="IVO34" s="565"/>
      <c r="IVP34" s="565"/>
      <c r="IVQ34" s="565"/>
      <c r="IVR34" s="565"/>
      <c r="IVS34" s="565"/>
      <c r="IVT34" s="565"/>
      <c r="IVU34" s="565"/>
      <c r="IVV34" s="565"/>
      <c r="IVW34" s="565"/>
      <c r="IVX34" s="565"/>
      <c r="IVY34" s="565"/>
      <c r="IVZ34" s="565"/>
      <c r="IWA34" s="565"/>
      <c r="IWB34" s="565"/>
      <c r="IWC34" s="565"/>
      <c r="IWD34" s="565"/>
      <c r="IWE34" s="565"/>
      <c r="IWF34" s="565"/>
      <c r="IWG34" s="565"/>
      <c r="IWH34" s="565"/>
      <c r="IWI34" s="565"/>
      <c r="IWJ34" s="565"/>
      <c r="IWK34" s="565"/>
      <c r="IWL34" s="565"/>
      <c r="IWM34" s="565"/>
      <c r="IWN34" s="565"/>
      <c r="IWO34" s="565"/>
      <c r="IWP34" s="565"/>
      <c r="IWQ34" s="565"/>
      <c r="IWR34" s="565"/>
      <c r="IWS34" s="565"/>
      <c r="IWT34" s="565"/>
      <c r="IWU34" s="565"/>
      <c r="IWV34" s="565"/>
      <c r="IWW34" s="565"/>
      <c r="IWX34" s="565"/>
      <c r="IWY34" s="565"/>
      <c r="IWZ34" s="565"/>
      <c r="IXA34" s="565"/>
      <c r="IXB34" s="565"/>
      <c r="IXC34" s="565"/>
      <c r="IXD34" s="565"/>
      <c r="IXE34" s="565"/>
      <c r="IXF34" s="565"/>
      <c r="IXG34" s="565"/>
      <c r="IXH34" s="565"/>
      <c r="IXI34" s="565"/>
      <c r="IXJ34" s="565"/>
      <c r="IXK34" s="565"/>
      <c r="IXL34" s="565"/>
      <c r="IXM34" s="565"/>
      <c r="IXN34" s="565"/>
      <c r="IXO34" s="565"/>
      <c r="IXP34" s="565"/>
      <c r="IXQ34" s="565"/>
      <c r="IXR34" s="565"/>
      <c r="IXS34" s="565"/>
      <c r="IXT34" s="565"/>
      <c r="IXU34" s="565"/>
      <c r="IXV34" s="565"/>
      <c r="IXW34" s="565"/>
      <c r="IXX34" s="565"/>
      <c r="IXY34" s="565"/>
      <c r="IXZ34" s="565"/>
      <c r="IYA34" s="565"/>
      <c r="IYB34" s="565"/>
      <c r="IYC34" s="565"/>
      <c r="IYD34" s="565"/>
      <c r="IYE34" s="565"/>
      <c r="IYF34" s="565"/>
      <c r="IYG34" s="565"/>
      <c r="IYH34" s="565"/>
      <c r="IYI34" s="565"/>
      <c r="IYJ34" s="565"/>
      <c r="IYK34" s="565"/>
      <c r="IYL34" s="565"/>
      <c r="IYM34" s="565"/>
      <c r="IYN34" s="565"/>
      <c r="IYO34" s="565"/>
      <c r="IYP34" s="565"/>
      <c r="IYQ34" s="565"/>
      <c r="IYR34" s="565"/>
      <c r="IYS34" s="565"/>
      <c r="IYT34" s="565"/>
      <c r="IYU34" s="565"/>
      <c r="IYV34" s="565"/>
      <c r="IYW34" s="565"/>
      <c r="IYX34" s="565"/>
      <c r="IYY34" s="565"/>
      <c r="IYZ34" s="565"/>
      <c r="IZA34" s="565"/>
      <c r="IZB34" s="565"/>
      <c r="IZC34" s="565"/>
      <c r="IZD34" s="565"/>
      <c r="IZE34" s="565"/>
      <c r="IZF34" s="565"/>
      <c r="IZG34" s="565"/>
      <c r="IZH34" s="565"/>
      <c r="IZI34" s="565"/>
      <c r="IZJ34" s="565"/>
      <c r="IZK34" s="565"/>
      <c r="IZL34" s="565"/>
      <c r="IZM34" s="565"/>
      <c r="IZN34" s="565"/>
      <c r="IZO34" s="565"/>
      <c r="IZP34" s="565"/>
      <c r="IZQ34" s="565"/>
      <c r="IZR34" s="565"/>
      <c r="IZS34" s="565"/>
      <c r="IZT34" s="565"/>
      <c r="IZU34" s="565"/>
      <c r="IZV34" s="565"/>
      <c r="IZW34" s="565"/>
      <c r="IZX34" s="565"/>
      <c r="IZY34" s="565"/>
      <c r="IZZ34" s="565"/>
      <c r="JAA34" s="565"/>
      <c r="JAB34" s="565"/>
      <c r="JAC34" s="565"/>
      <c r="JAD34" s="565"/>
      <c r="JAE34" s="565"/>
      <c r="JAF34" s="565"/>
      <c r="JAG34" s="565"/>
      <c r="JAH34" s="565"/>
      <c r="JAI34" s="565"/>
      <c r="JAJ34" s="565"/>
      <c r="JAK34" s="565"/>
      <c r="JAL34" s="565"/>
      <c r="JAM34" s="565"/>
      <c r="JAN34" s="565"/>
      <c r="JAO34" s="565"/>
      <c r="JAP34" s="565"/>
      <c r="JAQ34" s="565"/>
      <c r="JAR34" s="565"/>
      <c r="JAS34" s="565"/>
      <c r="JAT34" s="565"/>
      <c r="JAU34" s="565"/>
      <c r="JAV34" s="565"/>
      <c r="JAW34" s="565"/>
      <c r="JAX34" s="565"/>
      <c r="JAY34" s="565"/>
      <c r="JAZ34" s="565"/>
      <c r="JBA34" s="565"/>
      <c r="JBB34" s="565"/>
      <c r="JBC34" s="565"/>
      <c r="JBD34" s="565"/>
      <c r="JBE34" s="565"/>
      <c r="JBF34" s="565"/>
      <c r="JBG34" s="565"/>
      <c r="JBH34" s="565"/>
      <c r="JBI34" s="565"/>
      <c r="JBJ34" s="565"/>
      <c r="JBK34" s="565"/>
      <c r="JBL34" s="565"/>
      <c r="JBM34" s="565"/>
      <c r="JBN34" s="565"/>
      <c r="JBO34" s="565"/>
      <c r="JBP34" s="565"/>
      <c r="JBQ34" s="565"/>
      <c r="JBR34" s="565"/>
      <c r="JBS34" s="565"/>
      <c r="JBT34" s="565"/>
      <c r="JBU34" s="565"/>
      <c r="JBV34" s="565"/>
      <c r="JBW34" s="565"/>
      <c r="JBX34" s="565"/>
      <c r="JBY34" s="565"/>
      <c r="JBZ34" s="565"/>
      <c r="JCA34" s="565"/>
      <c r="JCB34" s="565"/>
      <c r="JCC34" s="565"/>
      <c r="JCD34" s="565"/>
      <c r="JCE34" s="565"/>
      <c r="JCF34" s="565"/>
      <c r="JCG34" s="565"/>
      <c r="JCH34" s="565"/>
      <c r="JCI34" s="565"/>
      <c r="JCJ34" s="565"/>
      <c r="JCK34" s="565"/>
      <c r="JCL34" s="565"/>
      <c r="JCM34" s="565"/>
      <c r="JCN34" s="565"/>
      <c r="JCO34" s="565"/>
      <c r="JCP34" s="565"/>
      <c r="JCQ34" s="565"/>
      <c r="JCR34" s="565"/>
      <c r="JCS34" s="565"/>
      <c r="JCT34" s="565"/>
      <c r="JCU34" s="565"/>
      <c r="JCV34" s="565"/>
      <c r="JCW34" s="565"/>
      <c r="JCX34" s="565"/>
      <c r="JCY34" s="565"/>
      <c r="JCZ34" s="565"/>
      <c r="JDA34" s="565"/>
      <c r="JDB34" s="565"/>
      <c r="JDC34" s="565"/>
      <c r="JDD34" s="565"/>
      <c r="JDE34" s="565"/>
      <c r="JDF34" s="565"/>
      <c r="JDG34" s="565"/>
      <c r="JDH34" s="565"/>
      <c r="JDI34" s="565"/>
      <c r="JDJ34" s="565"/>
      <c r="JDK34" s="565"/>
      <c r="JDL34" s="565"/>
      <c r="JDM34" s="565"/>
      <c r="JDN34" s="565"/>
      <c r="JDO34" s="565"/>
      <c r="JDP34" s="565"/>
      <c r="JDQ34" s="565"/>
      <c r="JDR34" s="565"/>
      <c r="JDS34" s="565"/>
      <c r="JDT34" s="565"/>
      <c r="JDU34" s="565"/>
      <c r="JDV34" s="565"/>
      <c r="JDW34" s="565"/>
      <c r="JDX34" s="565"/>
      <c r="JDY34" s="565"/>
      <c r="JDZ34" s="565"/>
      <c r="JEA34" s="565"/>
      <c r="JEB34" s="565"/>
      <c r="JEC34" s="565"/>
      <c r="JED34" s="565"/>
      <c r="JEE34" s="565"/>
      <c r="JEF34" s="565"/>
      <c r="JEG34" s="565"/>
      <c r="JEH34" s="565"/>
      <c r="JEI34" s="565"/>
      <c r="JEJ34" s="565"/>
      <c r="JEK34" s="565"/>
      <c r="JEL34" s="565"/>
      <c r="JEM34" s="565"/>
      <c r="JEN34" s="565"/>
      <c r="JEO34" s="565"/>
      <c r="JEP34" s="565"/>
      <c r="JEQ34" s="565"/>
      <c r="JER34" s="565"/>
      <c r="JES34" s="565"/>
      <c r="JET34" s="565"/>
      <c r="JEU34" s="565"/>
      <c r="JEV34" s="565"/>
      <c r="JEW34" s="565"/>
      <c r="JEX34" s="565"/>
      <c r="JEY34" s="565"/>
      <c r="JEZ34" s="565"/>
      <c r="JFA34" s="565"/>
      <c r="JFB34" s="565"/>
      <c r="JFC34" s="565"/>
      <c r="JFD34" s="565"/>
      <c r="JFE34" s="565"/>
      <c r="JFF34" s="565"/>
      <c r="JFG34" s="565"/>
      <c r="JFH34" s="565"/>
      <c r="JFI34" s="565"/>
      <c r="JFJ34" s="565"/>
      <c r="JFK34" s="565"/>
      <c r="JFL34" s="565"/>
      <c r="JFM34" s="565"/>
      <c r="JFN34" s="565"/>
      <c r="JFO34" s="565"/>
      <c r="JFP34" s="565"/>
      <c r="JFQ34" s="565"/>
      <c r="JFR34" s="565"/>
      <c r="JFS34" s="565"/>
      <c r="JFT34" s="565"/>
      <c r="JFU34" s="565"/>
      <c r="JFV34" s="565"/>
      <c r="JFW34" s="565"/>
      <c r="JFX34" s="565"/>
      <c r="JFY34" s="565"/>
      <c r="JFZ34" s="565"/>
      <c r="JGA34" s="565"/>
      <c r="JGB34" s="565"/>
      <c r="JGC34" s="565"/>
      <c r="JGD34" s="565"/>
      <c r="JGE34" s="565"/>
      <c r="JGF34" s="565"/>
      <c r="JGG34" s="565"/>
      <c r="JGH34" s="565"/>
      <c r="JGI34" s="565"/>
      <c r="JGJ34" s="565"/>
      <c r="JGK34" s="565"/>
      <c r="JGL34" s="565"/>
      <c r="JGM34" s="565"/>
      <c r="JGN34" s="565"/>
      <c r="JGO34" s="565"/>
      <c r="JGP34" s="565"/>
      <c r="JGQ34" s="565"/>
      <c r="JGR34" s="565"/>
      <c r="JGS34" s="565"/>
      <c r="JGT34" s="565"/>
      <c r="JGU34" s="565"/>
      <c r="JGV34" s="565"/>
      <c r="JGW34" s="565"/>
      <c r="JGX34" s="565"/>
      <c r="JGY34" s="565"/>
      <c r="JGZ34" s="565"/>
      <c r="JHA34" s="565"/>
      <c r="JHB34" s="565"/>
      <c r="JHC34" s="565"/>
      <c r="JHD34" s="565"/>
      <c r="JHE34" s="565"/>
      <c r="JHF34" s="565"/>
      <c r="JHG34" s="565"/>
      <c r="JHH34" s="565"/>
      <c r="JHI34" s="565"/>
      <c r="JHJ34" s="565"/>
      <c r="JHK34" s="565"/>
      <c r="JHL34" s="565"/>
      <c r="JHM34" s="565"/>
      <c r="JHN34" s="565"/>
      <c r="JHO34" s="565"/>
      <c r="JHP34" s="565"/>
      <c r="JHQ34" s="565"/>
      <c r="JHR34" s="565"/>
      <c r="JHS34" s="565"/>
      <c r="JHT34" s="565"/>
      <c r="JHU34" s="565"/>
      <c r="JHV34" s="565"/>
      <c r="JHW34" s="565"/>
      <c r="JHX34" s="565"/>
      <c r="JHY34" s="565"/>
      <c r="JHZ34" s="565"/>
      <c r="JIA34" s="565"/>
      <c r="JIB34" s="565"/>
      <c r="JIC34" s="565"/>
      <c r="JID34" s="565"/>
      <c r="JIE34" s="565"/>
      <c r="JIF34" s="565"/>
      <c r="JIG34" s="565"/>
      <c r="JIH34" s="565"/>
      <c r="JII34" s="565"/>
      <c r="JIJ34" s="565"/>
      <c r="JIK34" s="565"/>
      <c r="JIL34" s="565"/>
      <c r="JIM34" s="565"/>
      <c r="JIN34" s="565"/>
      <c r="JIO34" s="565"/>
      <c r="JIP34" s="565"/>
      <c r="JIQ34" s="565"/>
      <c r="JIR34" s="565"/>
      <c r="JIS34" s="565"/>
      <c r="JIT34" s="565"/>
      <c r="JIU34" s="565"/>
      <c r="JIV34" s="565"/>
      <c r="JIW34" s="565"/>
      <c r="JIX34" s="565"/>
      <c r="JIY34" s="565"/>
      <c r="JIZ34" s="565"/>
      <c r="JJA34" s="565"/>
      <c r="JJB34" s="565"/>
      <c r="JJC34" s="565"/>
      <c r="JJD34" s="565"/>
      <c r="JJE34" s="565"/>
      <c r="JJF34" s="565"/>
      <c r="JJG34" s="565"/>
      <c r="JJH34" s="565"/>
      <c r="JJI34" s="565"/>
      <c r="JJJ34" s="565"/>
      <c r="JJK34" s="565"/>
      <c r="JJL34" s="565"/>
      <c r="JJM34" s="565"/>
      <c r="JJN34" s="565"/>
      <c r="JJO34" s="565"/>
      <c r="JJP34" s="565"/>
      <c r="JJQ34" s="565"/>
      <c r="JJR34" s="565"/>
      <c r="JJS34" s="565"/>
      <c r="JJT34" s="565"/>
      <c r="JJU34" s="565"/>
      <c r="JJV34" s="565"/>
      <c r="JJW34" s="565"/>
      <c r="JJX34" s="565"/>
      <c r="JJY34" s="565"/>
      <c r="JJZ34" s="565"/>
      <c r="JKA34" s="565"/>
      <c r="JKB34" s="565"/>
      <c r="JKC34" s="565"/>
      <c r="JKD34" s="565"/>
      <c r="JKE34" s="565"/>
      <c r="JKF34" s="565"/>
      <c r="JKG34" s="565"/>
      <c r="JKH34" s="565"/>
      <c r="JKI34" s="565"/>
      <c r="JKJ34" s="565"/>
      <c r="JKK34" s="565"/>
      <c r="JKL34" s="565"/>
      <c r="JKM34" s="565"/>
      <c r="JKN34" s="565"/>
      <c r="JKO34" s="565"/>
      <c r="JKP34" s="565"/>
      <c r="JKQ34" s="565"/>
      <c r="JKR34" s="565"/>
      <c r="JKS34" s="565"/>
      <c r="JKT34" s="565"/>
      <c r="JKU34" s="565"/>
      <c r="JKV34" s="565"/>
      <c r="JKW34" s="565"/>
      <c r="JKX34" s="565"/>
      <c r="JKY34" s="565"/>
      <c r="JKZ34" s="565"/>
      <c r="JLA34" s="565"/>
      <c r="JLB34" s="565"/>
      <c r="JLC34" s="565"/>
      <c r="JLD34" s="565"/>
      <c r="JLE34" s="565"/>
      <c r="JLF34" s="565"/>
      <c r="JLG34" s="565"/>
      <c r="JLH34" s="565"/>
      <c r="JLI34" s="565"/>
      <c r="JLJ34" s="565"/>
      <c r="JLK34" s="565"/>
      <c r="JLL34" s="565"/>
      <c r="JLM34" s="565"/>
      <c r="JLN34" s="565"/>
      <c r="JLO34" s="565"/>
      <c r="JLP34" s="565"/>
      <c r="JLQ34" s="565"/>
      <c r="JLR34" s="565"/>
      <c r="JLS34" s="565"/>
      <c r="JLT34" s="565"/>
      <c r="JLU34" s="565"/>
      <c r="JLV34" s="565"/>
      <c r="JLW34" s="565"/>
      <c r="JLX34" s="565"/>
      <c r="JLY34" s="565"/>
      <c r="JLZ34" s="565"/>
      <c r="JMA34" s="565"/>
      <c r="JMB34" s="565"/>
      <c r="JMC34" s="565"/>
      <c r="JMD34" s="565"/>
      <c r="JME34" s="565"/>
      <c r="JMF34" s="565"/>
      <c r="JMG34" s="565"/>
      <c r="JMH34" s="565"/>
      <c r="JMI34" s="565"/>
      <c r="JMJ34" s="565"/>
      <c r="JMK34" s="565"/>
      <c r="JML34" s="565"/>
      <c r="JMM34" s="565"/>
      <c r="JMN34" s="565"/>
      <c r="JMO34" s="565"/>
      <c r="JMP34" s="565"/>
      <c r="JMQ34" s="565"/>
      <c r="JMR34" s="565"/>
      <c r="JMS34" s="565"/>
      <c r="JMT34" s="565"/>
      <c r="JMU34" s="565"/>
      <c r="JMV34" s="565"/>
      <c r="JMW34" s="565"/>
      <c r="JMX34" s="565"/>
      <c r="JMY34" s="565"/>
      <c r="JMZ34" s="565"/>
      <c r="JNA34" s="565"/>
      <c r="JNB34" s="565"/>
      <c r="JNC34" s="565"/>
      <c r="JND34" s="565"/>
      <c r="JNE34" s="565"/>
      <c r="JNF34" s="565"/>
      <c r="JNG34" s="565"/>
      <c r="JNH34" s="565"/>
      <c r="JNI34" s="565"/>
      <c r="JNJ34" s="565"/>
      <c r="JNK34" s="565"/>
      <c r="JNL34" s="565"/>
      <c r="JNM34" s="565"/>
      <c r="JNN34" s="565"/>
      <c r="JNO34" s="565"/>
      <c r="JNP34" s="565"/>
      <c r="JNQ34" s="565"/>
      <c r="JNR34" s="565"/>
      <c r="JNS34" s="565"/>
      <c r="JNT34" s="565"/>
      <c r="JNU34" s="565"/>
      <c r="JNV34" s="565"/>
      <c r="JNW34" s="565"/>
      <c r="JNX34" s="565"/>
      <c r="JNY34" s="565"/>
      <c r="JNZ34" s="565"/>
      <c r="JOA34" s="565"/>
      <c r="JOB34" s="565"/>
      <c r="JOC34" s="565"/>
      <c r="JOD34" s="565"/>
      <c r="JOE34" s="565"/>
      <c r="JOF34" s="565"/>
      <c r="JOG34" s="565"/>
      <c r="JOH34" s="565"/>
      <c r="JOI34" s="565"/>
      <c r="JOJ34" s="565"/>
      <c r="JOK34" s="565"/>
      <c r="JOL34" s="565"/>
      <c r="JOM34" s="565"/>
      <c r="JON34" s="565"/>
      <c r="JOO34" s="565"/>
      <c r="JOP34" s="565"/>
      <c r="JOQ34" s="565"/>
      <c r="JOR34" s="565"/>
      <c r="JOS34" s="565"/>
      <c r="JOT34" s="565"/>
      <c r="JOU34" s="565"/>
      <c r="JOV34" s="565"/>
      <c r="JOW34" s="565"/>
      <c r="JOX34" s="565"/>
      <c r="JOY34" s="565"/>
      <c r="JOZ34" s="565"/>
      <c r="JPA34" s="565"/>
      <c r="JPB34" s="565"/>
      <c r="JPC34" s="565"/>
      <c r="JPD34" s="565"/>
      <c r="JPE34" s="565"/>
      <c r="JPF34" s="565"/>
      <c r="JPG34" s="565"/>
      <c r="JPH34" s="565"/>
      <c r="JPI34" s="565"/>
      <c r="JPJ34" s="565"/>
      <c r="JPK34" s="565"/>
      <c r="JPL34" s="565"/>
      <c r="JPM34" s="565"/>
      <c r="JPN34" s="565"/>
      <c r="JPO34" s="565"/>
      <c r="JPP34" s="565"/>
      <c r="JPQ34" s="565"/>
      <c r="JPR34" s="565"/>
      <c r="JPS34" s="565"/>
      <c r="JPT34" s="565"/>
      <c r="JPU34" s="565"/>
      <c r="JPV34" s="565"/>
      <c r="JPW34" s="565"/>
      <c r="JPX34" s="565"/>
      <c r="JPY34" s="565"/>
      <c r="JPZ34" s="565"/>
      <c r="JQA34" s="565"/>
      <c r="JQB34" s="565"/>
      <c r="JQC34" s="565"/>
      <c r="JQD34" s="565"/>
      <c r="JQE34" s="565"/>
      <c r="JQF34" s="565"/>
      <c r="JQG34" s="565"/>
      <c r="JQH34" s="565"/>
      <c r="JQI34" s="565"/>
      <c r="JQJ34" s="565"/>
      <c r="JQK34" s="565"/>
      <c r="JQL34" s="565"/>
      <c r="JQM34" s="565"/>
      <c r="JQN34" s="565"/>
      <c r="JQO34" s="565"/>
      <c r="JQP34" s="565"/>
      <c r="JQQ34" s="565"/>
      <c r="JQR34" s="565"/>
      <c r="JQS34" s="565"/>
      <c r="JQT34" s="565"/>
      <c r="JQU34" s="565"/>
      <c r="JQV34" s="565"/>
      <c r="JQW34" s="565"/>
      <c r="JQX34" s="565"/>
      <c r="JQY34" s="565"/>
      <c r="JQZ34" s="565"/>
      <c r="JRA34" s="565"/>
      <c r="JRB34" s="565"/>
      <c r="JRC34" s="565"/>
      <c r="JRD34" s="565"/>
      <c r="JRE34" s="565"/>
      <c r="JRF34" s="565"/>
      <c r="JRG34" s="565"/>
      <c r="JRH34" s="565"/>
      <c r="JRI34" s="565"/>
      <c r="JRJ34" s="565"/>
      <c r="JRK34" s="565"/>
      <c r="JRL34" s="565"/>
      <c r="JRM34" s="565"/>
      <c r="JRN34" s="565"/>
      <c r="JRO34" s="565"/>
      <c r="JRP34" s="565"/>
      <c r="JRQ34" s="565"/>
      <c r="JRR34" s="565"/>
      <c r="JRS34" s="565"/>
      <c r="JRT34" s="565"/>
      <c r="JRU34" s="565"/>
      <c r="JRV34" s="565"/>
      <c r="JRW34" s="565"/>
      <c r="JRX34" s="565"/>
      <c r="JRY34" s="565"/>
      <c r="JRZ34" s="565"/>
      <c r="JSA34" s="565"/>
      <c r="JSB34" s="565"/>
      <c r="JSC34" s="565"/>
      <c r="JSD34" s="565"/>
      <c r="JSE34" s="565"/>
      <c r="JSF34" s="565"/>
      <c r="JSG34" s="565"/>
      <c r="JSH34" s="565"/>
      <c r="JSI34" s="565"/>
      <c r="JSJ34" s="565"/>
      <c r="JSK34" s="565"/>
      <c r="JSL34" s="565"/>
      <c r="JSM34" s="565"/>
      <c r="JSN34" s="565"/>
      <c r="JSO34" s="565"/>
      <c r="JSP34" s="565"/>
      <c r="JSQ34" s="565"/>
      <c r="JSR34" s="565"/>
      <c r="JSS34" s="565"/>
      <c r="JST34" s="565"/>
      <c r="JSU34" s="565"/>
      <c r="JSV34" s="565"/>
      <c r="JSW34" s="565"/>
      <c r="JSX34" s="565"/>
      <c r="JSY34" s="565"/>
      <c r="JSZ34" s="565"/>
      <c r="JTA34" s="565"/>
      <c r="JTB34" s="565"/>
      <c r="JTC34" s="565"/>
      <c r="JTD34" s="565"/>
      <c r="JTE34" s="565"/>
      <c r="JTF34" s="565"/>
      <c r="JTG34" s="565"/>
      <c r="JTH34" s="565"/>
      <c r="JTI34" s="565"/>
      <c r="JTJ34" s="565"/>
      <c r="JTK34" s="565"/>
      <c r="JTL34" s="565"/>
      <c r="JTM34" s="565"/>
      <c r="JTN34" s="565"/>
      <c r="JTO34" s="565"/>
      <c r="JTP34" s="565"/>
      <c r="JTQ34" s="565"/>
      <c r="JTR34" s="565"/>
      <c r="JTS34" s="565"/>
      <c r="JTT34" s="565"/>
      <c r="JTU34" s="565"/>
      <c r="JTV34" s="565"/>
      <c r="JTW34" s="565"/>
      <c r="JTX34" s="565"/>
      <c r="JTY34" s="565"/>
      <c r="JTZ34" s="565"/>
      <c r="JUA34" s="565"/>
      <c r="JUB34" s="565"/>
      <c r="JUC34" s="565"/>
      <c r="JUD34" s="565"/>
      <c r="JUE34" s="565"/>
      <c r="JUF34" s="565"/>
      <c r="JUG34" s="565"/>
      <c r="JUH34" s="565"/>
      <c r="JUI34" s="565"/>
      <c r="JUJ34" s="565"/>
      <c r="JUK34" s="565"/>
      <c r="JUL34" s="565"/>
      <c r="JUM34" s="565"/>
      <c r="JUN34" s="565"/>
      <c r="JUO34" s="565"/>
      <c r="JUP34" s="565"/>
      <c r="JUQ34" s="565"/>
      <c r="JUR34" s="565"/>
      <c r="JUS34" s="565"/>
      <c r="JUT34" s="565"/>
      <c r="JUU34" s="565"/>
      <c r="JUV34" s="565"/>
      <c r="JUW34" s="565"/>
      <c r="JUX34" s="565"/>
      <c r="JUY34" s="565"/>
      <c r="JUZ34" s="565"/>
      <c r="JVA34" s="565"/>
      <c r="JVB34" s="565"/>
      <c r="JVC34" s="565"/>
      <c r="JVD34" s="565"/>
      <c r="JVE34" s="565"/>
      <c r="JVF34" s="565"/>
      <c r="JVG34" s="565"/>
      <c r="JVH34" s="565"/>
      <c r="JVI34" s="565"/>
      <c r="JVJ34" s="565"/>
      <c r="JVK34" s="565"/>
      <c r="JVL34" s="565"/>
      <c r="JVM34" s="565"/>
      <c r="JVN34" s="565"/>
      <c r="JVO34" s="565"/>
      <c r="JVP34" s="565"/>
      <c r="JVQ34" s="565"/>
      <c r="JVR34" s="565"/>
      <c r="JVS34" s="565"/>
      <c r="JVT34" s="565"/>
      <c r="JVU34" s="565"/>
      <c r="JVV34" s="565"/>
      <c r="JVW34" s="565"/>
      <c r="JVX34" s="565"/>
      <c r="JVY34" s="565"/>
      <c r="JVZ34" s="565"/>
      <c r="JWA34" s="565"/>
      <c r="JWB34" s="565"/>
      <c r="JWC34" s="565"/>
      <c r="JWD34" s="565"/>
      <c r="JWE34" s="565"/>
      <c r="JWF34" s="565"/>
      <c r="JWG34" s="565"/>
      <c r="JWH34" s="565"/>
      <c r="JWI34" s="565"/>
      <c r="JWJ34" s="565"/>
      <c r="JWK34" s="565"/>
      <c r="JWL34" s="565"/>
      <c r="JWM34" s="565"/>
      <c r="JWN34" s="565"/>
      <c r="JWO34" s="565"/>
      <c r="JWP34" s="565"/>
      <c r="JWQ34" s="565"/>
      <c r="JWR34" s="565"/>
      <c r="JWS34" s="565"/>
      <c r="JWT34" s="565"/>
      <c r="JWU34" s="565"/>
      <c r="JWV34" s="565"/>
      <c r="JWW34" s="565"/>
      <c r="JWX34" s="565"/>
      <c r="JWY34" s="565"/>
      <c r="JWZ34" s="565"/>
      <c r="JXA34" s="565"/>
      <c r="JXB34" s="565"/>
      <c r="JXC34" s="565"/>
      <c r="JXD34" s="565"/>
      <c r="JXE34" s="565"/>
      <c r="JXF34" s="565"/>
      <c r="JXG34" s="565"/>
      <c r="JXH34" s="565"/>
      <c r="JXI34" s="565"/>
      <c r="JXJ34" s="565"/>
      <c r="JXK34" s="565"/>
      <c r="JXL34" s="565"/>
      <c r="JXM34" s="565"/>
      <c r="JXN34" s="565"/>
      <c r="JXO34" s="565"/>
      <c r="JXP34" s="565"/>
      <c r="JXQ34" s="565"/>
      <c r="JXR34" s="565"/>
      <c r="JXS34" s="565"/>
      <c r="JXT34" s="565"/>
      <c r="JXU34" s="565"/>
      <c r="JXV34" s="565"/>
      <c r="JXW34" s="565"/>
      <c r="JXX34" s="565"/>
      <c r="JXY34" s="565"/>
      <c r="JXZ34" s="565"/>
      <c r="JYA34" s="565"/>
      <c r="JYB34" s="565"/>
      <c r="JYC34" s="565"/>
      <c r="JYD34" s="565"/>
      <c r="JYE34" s="565"/>
      <c r="JYF34" s="565"/>
      <c r="JYG34" s="565"/>
      <c r="JYH34" s="565"/>
      <c r="JYI34" s="565"/>
      <c r="JYJ34" s="565"/>
      <c r="JYK34" s="565"/>
      <c r="JYL34" s="565"/>
      <c r="JYM34" s="565"/>
      <c r="JYN34" s="565"/>
      <c r="JYO34" s="565"/>
      <c r="JYP34" s="565"/>
      <c r="JYQ34" s="565"/>
      <c r="JYR34" s="565"/>
      <c r="JYS34" s="565"/>
      <c r="JYT34" s="565"/>
      <c r="JYU34" s="565"/>
      <c r="JYV34" s="565"/>
      <c r="JYW34" s="565"/>
      <c r="JYX34" s="565"/>
      <c r="JYY34" s="565"/>
      <c r="JYZ34" s="565"/>
      <c r="JZA34" s="565"/>
      <c r="JZB34" s="565"/>
      <c r="JZC34" s="565"/>
      <c r="JZD34" s="565"/>
      <c r="JZE34" s="565"/>
      <c r="JZF34" s="565"/>
      <c r="JZG34" s="565"/>
      <c r="JZH34" s="565"/>
      <c r="JZI34" s="565"/>
      <c r="JZJ34" s="565"/>
      <c r="JZK34" s="565"/>
      <c r="JZL34" s="565"/>
      <c r="JZM34" s="565"/>
      <c r="JZN34" s="565"/>
      <c r="JZO34" s="565"/>
      <c r="JZP34" s="565"/>
      <c r="JZQ34" s="565"/>
      <c r="JZR34" s="565"/>
      <c r="JZS34" s="565"/>
      <c r="JZT34" s="565"/>
      <c r="JZU34" s="565"/>
      <c r="JZV34" s="565"/>
      <c r="JZW34" s="565"/>
      <c r="JZX34" s="565"/>
      <c r="JZY34" s="565"/>
      <c r="JZZ34" s="565"/>
      <c r="KAA34" s="565"/>
      <c r="KAB34" s="565"/>
      <c r="KAC34" s="565"/>
      <c r="KAD34" s="565"/>
      <c r="KAE34" s="565"/>
      <c r="KAF34" s="565"/>
      <c r="KAG34" s="565"/>
      <c r="KAH34" s="565"/>
      <c r="KAI34" s="565"/>
      <c r="KAJ34" s="565"/>
      <c r="KAK34" s="565"/>
      <c r="KAL34" s="565"/>
      <c r="KAM34" s="565"/>
      <c r="KAN34" s="565"/>
      <c r="KAO34" s="565"/>
      <c r="KAP34" s="565"/>
      <c r="KAQ34" s="565"/>
      <c r="KAR34" s="565"/>
      <c r="KAS34" s="565"/>
      <c r="KAT34" s="565"/>
      <c r="KAU34" s="565"/>
      <c r="KAV34" s="565"/>
      <c r="KAW34" s="565"/>
      <c r="KAX34" s="565"/>
      <c r="KAY34" s="565"/>
      <c r="KAZ34" s="565"/>
      <c r="KBA34" s="565"/>
      <c r="KBB34" s="565"/>
      <c r="KBC34" s="565"/>
      <c r="KBD34" s="565"/>
      <c r="KBE34" s="565"/>
      <c r="KBF34" s="565"/>
      <c r="KBG34" s="565"/>
      <c r="KBH34" s="565"/>
      <c r="KBI34" s="565"/>
      <c r="KBJ34" s="565"/>
      <c r="KBK34" s="565"/>
      <c r="KBL34" s="565"/>
      <c r="KBM34" s="565"/>
      <c r="KBN34" s="565"/>
      <c r="KBO34" s="565"/>
      <c r="KBP34" s="565"/>
      <c r="KBQ34" s="565"/>
      <c r="KBR34" s="565"/>
      <c r="KBS34" s="565"/>
      <c r="KBT34" s="565"/>
      <c r="KBU34" s="565"/>
      <c r="KBV34" s="565"/>
      <c r="KBW34" s="565"/>
      <c r="KBX34" s="565"/>
      <c r="KBY34" s="565"/>
      <c r="KBZ34" s="565"/>
      <c r="KCA34" s="565"/>
      <c r="KCB34" s="565"/>
      <c r="KCC34" s="565"/>
      <c r="KCD34" s="565"/>
      <c r="KCE34" s="565"/>
      <c r="KCF34" s="565"/>
      <c r="KCG34" s="565"/>
      <c r="KCH34" s="565"/>
      <c r="KCI34" s="565"/>
      <c r="KCJ34" s="565"/>
      <c r="KCK34" s="565"/>
      <c r="KCL34" s="565"/>
      <c r="KCM34" s="565"/>
      <c r="KCN34" s="565"/>
      <c r="KCO34" s="565"/>
      <c r="KCP34" s="565"/>
      <c r="KCQ34" s="565"/>
      <c r="KCR34" s="565"/>
      <c r="KCS34" s="565"/>
      <c r="KCT34" s="565"/>
      <c r="KCU34" s="565"/>
      <c r="KCV34" s="565"/>
      <c r="KCW34" s="565"/>
      <c r="KCX34" s="565"/>
      <c r="KCY34" s="565"/>
      <c r="KCZ34" s="565"/>
      <c r="KDA34" s="565"/>
      <c r="KDB34" s="565"/>
      <c r="KDC34" s="565"/>
      <c r="KDD34" s="565"/>
      <c r="KDE34" s="565"/>
      <c r="KDF34" s="565"/>
      <c r="KDG34" s="565"/>
      <c r="KDH34" s="565"/>
      <c r="KDI34" s="565"/>
      <c r="KDJ34" s="565"/>
      <c r="KDK34" s="565"/>
      <c r="KDL34" s="565"/>
      <c r="KDM34" s="565"/>
      <c r="KDN34" s="565"/>
      <c r="KDO34" s="565"/>
      <c r="KDP34" s="565"/>
      <c r="KDQ34" s="565"/>
      <c r="KDR34" s="565"/>
      <c r="KDS34" s="565"/>
      <c r="KDT34" s="565"/>
      <c r="KDU34" s="565"/>
      <c r="KDV34" s="565"/>
      <c r="KDW34" s="565"/>
      <c r="KDX34" s="565"/>
      <c r="KDY34" s="565"/>
      <c r="KDZ34" s="565"/>
      <c r="KEA34" s="565"/>
      <c r="KEB34" s="565"/>
      <c r="KEC34" s="565"/>
      <c r="KED34" s="565"/>
      <c r="KEE34" s="565"/>
      <c r="KEF34" s="565"/>
      <c r="KEG34" s="565"/>
      <c r="KEH34" s="565"/>
      <c r="KEI34" s="565"/>
      <c r="KEJ34" s="565"/>
      <c r="KEK34" s="565"/>
      <c r="KEL34" s="565"/>
      <c r="KEM34" s="565"/>
      <c r="KEN34" s="565"/>
      <c r="KEO34" s="565"/>
      <c r="KEP34" s="565"/>
      <c r="KEQ34" s="565"/>
      <c r="KER34" s="565"/>
      <c r="KES34" s="565"/>
      <c r="KET34" s="565"/>
      <c r="KEU34" s="565"/>
      <c r="KEV34" s="565"/>
      <c r="KEW34" s="565"/>
      <c r="KEX34" s="565"/>
      <c r="KEY34" s="565"/>
      <c r="KEZ34" s="565"/>
      <c r="KFA34" s="565"/>
      <c r="KFB34" s="565"/>
      <c r="KFC34" s="565"/>
      <c r="KFD34" s="565"/>
      <c r="KFE34" s="565"/>
      <c r="KFF34" s="565"/>
      <c r="KFG34" s="565"/>
      <c r="KFH34" s="565"/>
      <c r="KFI34" s="565"/>
      <c r="KFJ34" s="565"/>
      <c r="KFK34" s="565"/>
      <c r="KFL34" s="565"/>
      <c r="KFM34" s="565"/>
      <c r="KFN34" s="565"/>
      <c r="KFO34" s="565"/>
      <c r="KFP34" s="565"/>
      <c r="KFQ34" s="565"/>
      <c r="KFR34" s="565"/>
      <c r="KFS34" s="565"/>
      <c r="KFT34" s="565"/>
      <c r="KFU34" s="565"/>
      <c r="KFV34" s="565"/>
      <c r="KFW34" s="565"/>
      <c r="KFX34" s="565"/>
      <c r="KFY34" s="565"/>
      <c r="KFZ34" s="565"/>
      <c r="KGA34" s="565"/>
      <c r="KGB34" s="565"/>
      <c r="KGC34" s="565"/>
      <c r="KGD34" s="565"/>
      <c r="KGE34" s="565"/>
      <c r="KGF34" s="565"/>
      <c r="KGG34" s="565"/>
      <c r="KGH34" s="565"/>
      <c r="KGI34" s="565"/>
      <c r="KGJ34" s="565"/>
      <c r="KGK34" s="565"/>
      <c r="KGL34" s="565"/>
      <c r="KGM34" s="565"/>
      <c r="KGN34" s="565"/>
      <c r="KGO34" s="565"/>
      <c r="KGP34" s="565"/>
      <c r="KGQ34" s="565"/>
      <c r="KGR34" s="565"/>
      <c r="KGS34" s="565"/>
      <c r="KGT34" s="565"/>
      <c r="KGU34" s="565"/>
      <c r="KGV34" s="565"/>
      <c r="KGW34" s="565"/>
      <c r="KGX34" s="565"/>
      <c r="KGY34" s="565"/>
      <c r="KGZ34" s="565"/>
      <c r="KHA34" s="565"/>
      <c r="KHB34" s="565"/>
      <c r="KHC34" s="565"/>
      <c r="KHD34" s="565"/>
      <c r="KHE34" s="565"/>
      <c r="KHF34" s="565"/>
      <c r="KHG34" s="565"/>
      <c r="KHH34" s="565"/>
      <c r="KHI34" s="565"/>
      <c r="KHJ34" s="565"/>
      <c r="KHK34" s="565"/>
      <c r="KHL34" s="565"/>
      <c r="KHM34" s="565"/>
      <c r="KHN34" s="565"/>
      <c r="KHO34" s="565"/>
      <c r="KHP34" s="565"/>
      <c r="KHQ34" s="565"/>
      <c r="KHR34" s="565"/>
      <c r="KHS34" s="565"/>
      <c r="KHT34" s="565"/>
      <c r="KHU34" s="565"/>
      <c r="KHV34" s="565"/>
      <c r="KHW34" s="565"/>
      <c r="KHX34" s="565"/>
      <c r="KHY34" s="565"/>
      <c r="KHZ34" s="565"/>
      <c r="KIA34" s="565"/>
      <c r="KIB34" s="565"/>
      <c r="KIC34" s="565"/>
      <c r="KID34" s="565"/>
      <c r="KIE34" s="565"/>
      <c r="KIF34" s="565"/>
      <c r="KIG34" s="565"/>
      <c r="KIH34" s="565"/>
      <c r="KII34" s="565"/>
      <c r="KIJ34" s="565"/>
      <c r="KIK34" s="565"/>
      <c r="KIL34" s="565"/>
      <c r="KIM34" s="565"/>
      <c r="KIN34" s="565"/>
      <c r="KIO34" s="565"/>
      <c r="KIP34" s="565"/>
      <c r="KIQ34" s="565"/>
      <c r="KIR34" s="565"/>
      <c r="KIS34" s="565"/>
      <c r="KIT34" s="565"/>
      <c r="KIU34" s="565"/>
      <c r="KIV34" s="565"/>
      <c r="KIW34" s="565"/>
      <c r="KIX34" s="565"/>
      <c r="KIY34" s="565"/>
      <c r="KIZ34" s="565"/>
      <c r="KJA34" s="565"/>
      <c r="KJB34" s="565"/>
      <c r="KJC34" s="565"/>
      <c r="KJD34" s="565"/>
      <c r="KJE34" s="565"/>
      <c r="KJF34" s="565"/>
      <c r="KJG34" s="565"/>
      <c r="KJH34" s="565"/>
      <c r="KJI34" s="565"/>
      <c r="KJJ34" s="565"/>
      <c r="KJK34" s="565"/>
      <c r="KJL34" s="565"/>
      <c r="KJM34" s="565"/>
      <c r="KJN34" s="565"/>
      <c r="KJO34" s="565"/>
      <c r="KJP34" s="565"/>
      <c r="KJQ34" s="565"/>
      <c r="KJR34" s="565"/>
      <c r="KJS34" s="565"/>
      <c r="KJT34" s="565"/>
      <c r="KJU34" s="565"/>
      <c r="KJV34" s="565"/>
      <c r="KJW34" s="565"/>
      <c r="KJX34" s="565"/>
      <c r="KJY34" s="565"/>
      <c r="KJZ34" s="565"/>
      <c r="KKA34" s="565"/>
      <c r="KKB34" s="565"/>
      <c r="KKC34" s="565"/>
      <c r="KKD34" s="565"/>
      <c r="KKE34" s="565"/>
      <c r="KKF34" s="565"/>
      <c r="KKG34" s="565"/>
      <c r="KKH34" s="565"/>
      <c r="KKI34" s="565"/>
      <c r="KKJ34" s="565"/>
      <c r="KKK34" s="565"/>
      <c r="KKL34" s="565"/>
      <c r="KKM34" s="565"/>
      <c r="KKN34" s="565"/>
      <c r="KKO34" s="565"/>
      <c r="KKP34" s="565"/>
      <c r="KKQ34" s="565"/>
      <c r="KKR34" s="565"/>
      <c r="KKS34" s="565"/>
      <c r="KKT34" s="565"/>
      <c r="KKU34" s="565"/>
      <c r="KKV34" s="565"/>
      <c r="KKW34" s="565"/>
      <c r="KKX34" s="565"/>
      <c r="KKY34" s="565"/>
      <c r="KKZ34" s="565"/>
      <c r="KLA34" s="565"/>
      <c r="KLB34" s="565"/>
      <c r="KLC34" s="565"/>
      <c r="KLD34" s="565"/>
      <c r="KLE34" s="565"/>
      <c r="KLF34" s="565"/>
      <c r="KLG34" s="565"/>
      <c r="KLH34" s="565"/>
      <c r="KLI34" s="565"/>
      <c r="KLJ34" s="565"/>
      <c r="KLK34" s="565"/>
      <c r="KLL34" s="565"/>
      <c r="KLM34" s="565"/>
      <c r="KLN34" s="565"/>
      <c r="KLO34" s="565"/>
      <c r="KLP34" s="565"/>
      <c r="KLQ34" s="565"/>
      <c r="KLR34" s="565"/>
      <c r="KLS34" s="565"/>
      <c r="KLT34" s="565"/>
      <c r="KLU34" s="565"/>
      <c r="KLV34" s="565"/>
      <c r="KLW34" s="565"/>
      <c r="KLX34" s="565"/>
      <c r="KLY34" s="565"/>
      <c r="KLZ34" s="565"/>
      <c r="KMA34" s="565"/>
      <c r="KMB34" s="565"/>
      <c r="KMC34" s="565"/>
      <c r="KMD34" s="565"/>
      <c r="KME34" s="565"/>
      <c r="KMF34" s="565"/>
      <c r="KMG34" s="565"/>
      <c r="KMH34" s="565"/>
      <c r="KMI34" s="565"/>
      <c r="KMJ34" s="565"/>
      <c r="KMK34" s="565"/>
      <c r="KML34" s="565"/>
      <c r="KMM34" s="565"/>
      <c r="KMN34" s="565"/>
      <c r="KMO34" s="565"/>
      <c r="KMP34" s="565"/>
      <c r="KMQ34" s="565"/>
      <c r="KMR34" s="565"/>
      <c r="KMS34" s="565"/>
      <c r="KMT34" s="565"/>
      <c r="KMU34" s="565"/>
      <c r="KMV34" s="565"/>
      <c r="KMW34" s="565"/>
      <c r="KMX34" s="565"/>
      <c r="KMY34" s="565"/>
      <c r="KMZ34" s="565"/>
      <c r="KNA34" s="565"/>
      <c r="KNB34" s="565"/>
      <c r="KNC34" s="565"/>
      <c r="KND34" s="565"/>
      <c r="KNE34" s="565"/>
      <c r="KNF34" s="565"/>
      <c r="KNG34" s="565"/>
      <c r="KNH34" s="565"/>
      <c r="KNI34" s="565"/>
      <c r="KNJ34" s="565"/>
      <c r="KNK34" s="565"/>
      <c r="KNL34" s="565"/>
      <c r="KNM34" s="565"/>
      <c r="KNN34" s="565"/>
      <c r="KNO34" s="565"/>
      <c r="KNP34" s="565"/>
      <c r="KNQ34" s="565"/>
      <c r="KNR34" s="565"/>
      <c r="KNS34" s="565"/>
      <c r="KNT34" s="565"/>
      <c r="KNU34" s="565"/>
      <c r="KNV34" s="565"/>
      <c r="KNW34" s="565"/>
      <c r="KNX34" s="565"/>
      <c r="KNY34" s="565"/>
      <c r="KNZ34" s="565"/>
      <c r="KOA34" s="565"/>
      <c r="KOB34" s="565"/>
      <c r="KOC34" s="565"/>
      <c r="KOD34" s="565"/>
      <c r="KOE34" s="565"/>
      <c r="KOF34" s="565"/>
      <c r="KOG34" s="565"/>
      <c r="KOH34" s="565"/>
      <c r="KOI34" s="565"/>
      <c r="KOJ34" s="565"/>
      <c r="KOK34" s="565"/>
      <c r="KOL34" s="565"/>
      <c r="KOM34" s="565"/>
      <c r="KON34" s="565"/>
      <c r="KOO34" s="565"/>
      <c r="KOP34" s="565"/>
      <c r="KOQ34" s="565"/>
      <c r="KOR34" s="565"/>
      <c r="KOS34" s="565"/>
      <c r="KOT34" s="565"/>
      <c r="KOU34" s="565"/>
      <c r="KOV34" s="565"/>
      <c r="KOW34" s="565"/>
      <c r="KOX34" s="565"/>
      <c r="KOY34" s="565"/>
      <c r="KOZ34" s="565"/>
      <c r="KPA34" s="565"/>
      <c r="KPB34" s="565"/>
      <c r="KPC34" s="565"/>
      <c r="KPD34" s="565"/>
      <c r="KPE34" s="565"/>
      <c r="KPF34" s="565"/>
      <c r="KPG34" s="565"/>
      <c r="KPH34" s="565"/>
      <c r="KPI34" s="565"/>
      <c r="KPJ34" s="565"/>
      <c r="KPK34" s="565"/>
      <c r="KPL34" s="565"/>
      <c r="KPM34" s="565"/>
      <c r="KPN34" s="565"/>
      <c r="KPO34" s="565"/>
      <c r="KPP34" s="565"/>
      <c r="KPQ34" s="565"/>
      <c r="KPR34" s="565"/>
      <c r="KPS34" s="565"/>
      <c r="KPT34" s="565"/>
      <c r="KPU34" s="565"/>
      <c r="KPV34" s="565"/>
      <c r="KPW34" s="565"/>
      <c r="KPX34" s="565"/>
      <c r="KPY34" s="565"/>
      <c r="KPZ34" s="565"/>
      <c r="KQA34" s="565"/>
      <c r="KQB34" s="565"/>
      <c r="KQC34" s="565"/>
      <c r="KQD34" s="565"/>
      <c r="KQE34" s="565"/>
      <c r="KQF34" s="565"/>
      <c r="KQG34" s="565"/>
      <c r="KQH34" s="565"/>
      <c r="KQI34" s="565"/>
      <c r="KQJ34" s="565"/>
      <c r="KQK34" s="565"/>
      <c r="KQL34" s="565"/>
      <c r="KQM34" s="565"/>
      <c r="KQN34" s="565"/>
      <c r="KQO34" s="565"/>
      <c r="KQP34" s="565"/>
      <c r="KQQ34" s="565"/>
      <c r="KQR34" s="565"/>
      <c r="KQS34" s="565"/>
      <c r="KQT34" s="565"/>
      <c r="KQU34" s="565"/>
      <c r="KQV34" s="565"/>
      <c r="KQW34" s="565"/>
      <c r="KQX34" s="565"/>
      <c r="KQY34" s="565"/>
      <c r="KQZ34" s="565"/>
      <c r="KRA34" s="565"/>
      <c r="KRB34" s="565"/>
      <c r="KRC34" s="565"/>
      <c r="KRD34" s="565"/>
      <c r="KRE34" s="565"/>
      <c r="KRF34" s="565"/>
      <c r="KRG34" s="565"/>
      <c r="KRH34" s="565"/>
      <c r="KRI34" s="565"/>
      <c r="KRJ34" s="565"/>
      <c r="KRK34" s="565"/>
      <c r="KRL34" s="565"/>
      <c r="KRM34" s="565"/>
      <c r="KRN34" s="565"/>
      <c r="KRO34" s="565"/>
      <c r="KRP34" s="565"/>
      <c r="KRQ34" s="565"/>
      <c r="KRR34" s="565"/>
      <c r="KRS34" s="565"/>
      <c r="KRT34" s="565"/>
      <c r="KRU34" s="565"/>
      <c r="KRV34" s="565"/>
      <c r="KRW34" s="565"/>
      <c r="KRX34" s="565"/>
      <c r="KRY34" s="565"/>
      <c r="KRZ34" s="565"/>
      <c r="KSA34" s="565"/>
      <c r="KSB34" s="565"/>
      <c r="KSC34" s="565"/>
      <c r="KSD34" s="565"/>
      <c r="KSE34" s="565"/>
      <c r="KSF34" s="565"/>
      <c r="KSG34" s="565"/>
      <c r="KSH34" s="565"/>
      <c r="KSI34" s="565"/>
      <c r="KSJ34" s="565"/>
      <c r="KSK34" s="565"/>
      <c r="KSL34" s="565"/>
      <c r="KSM34" s="565"/>
      <c r="KSN34" s="565"/>
      <c r="KSO34" s="565"/>
      <c r="KSP34" s="565"/>
      <c r="KSQ34" s="565"/>
      <c r="KSR34" s="565"/>
      <c r="KSS34" s="565"/>
      <c r="KST34" s="565"/>
      <c r="KSU34" s="565"/>
      <c r="KSV34" s="565"/>
      <c r="KSW34" s="565"/>
      <c r="KSX34" s="565"/>
      <c r="KSY34" s="565"/>
      <c r="KSZ34" s="565"/>
      <c r="KTA34" s="565"/>
      <c r="KTB34" s="565"/>
      <c r="KTC34" s="565"/>
      <c r="KTD34" s="565"/>
      <c r="KTE34" s="565"/>
      <c r="KTF34" s="565"/>
      <c r="KTG34" s="565"/>
      <c r="KTH34" s="565"/>
      <c r="KTI34" s="565"/>
      <c r="KTJ34" s="565"/>
      <c r="KTK34" s="565"/>
      <c r="KTL34" s="565"/>
      <c r="KTM34" s="565"/>
      <c r="KTN34" s="565"/>
      <c r="KTO34" s="565"/>
      <c r="KTP34" s="565"/>
      <c r="KTQ34" s="565"/>
      <c r="KTR34" s="565"/>
      <c r="KTS34" s="565"/>
      <c r="KTT34" s="565"/>
      <c r="KTU34" s="565"/>
      <c r="KTV34" s="565"/>
      <c r="KTW34" s="565"/>
      <c r="KTX34" s="565"/>
      <c r="KTY34" s="565"/>
      <c r="KTZ34" s="565"/>
      <c r="KUA34" s="565"/>
      <c r="KUB34" s="565"/>
      <c r="KUC34" s="565"/>
      <c r="KUD34" s="565"/>
      <c r="KUE34" s="565"/>
      <c r="KUF34" s="565"/>
      <c r="KUG34" s="565"/>
      <c r="KUH34" s="565"/>
      <c r="KUI34" s="565"/>
      <c r="KUJ34" s="565"/>
      <c r="KUK34" s="565"/>
      <c r="KUL34" s="565"/>
      <c r="KUM34" s="565"/>
      <c r="KUN34" s="565"/>
      <c r="KUO34" s="565"/>
      <c r="KUP34" s="565"/>
      <c r="KUQ34" s="565"/>
      <c r="KUR34" s="565"/>
      <c r="KUS34" s="565"/>
      <c r="KUT34" s="565"/>
      <c r="KUU34" s="565"/>
      <c r="KUV34" s="565"/>
      <c r="KUW34" s="565"/>
      <c r="KUX34" s="565"/>
      <c r="KUY34" s="565"/>
      <c r="KUZ34" s="565"/>
      <c r="KVA34" s="565"/>
      <c r="KVB34" s="565"/>
      <c r="KVC34" s="565"/>
      <c r="KVD34" s="565"/>
      <c r="KVE34" s="565"/>
      <c r="KVF34" s="565"/>
      <c r="KVG34" s="565"/>
      <c r="KVH34" s="565"/>
      <c r="KVI34" s="565"/>
      <c r="KVJ34" s="565"/>
      <c r="KVK34" s="565"/>
      <c r="KVL34" s="565"/>
      <c r="KVM34" s="565"/>
      <c r="KVN34" s="565"/>
      <c r="KVO34" s="565"/>
      <c r="KVP34" s="565"/>
      <c r="KVQ34" s="565"/>
      <c r="KVR34" s="565"/>
      <c r="KVS34" s="565"/>
      <c r="KVT34" s="565"/>
      <c r="KVU34" s="565"/>
      <c r="KVV34" s="565"/>
      <c r="KVW34" s="565"/>
      <c r="KVX34" s="565"/>
      <c r="KVY34" s="565"/>
      <c r="KVZ34" s="565"/>
      <c r="KWA34" s="565"/>
      <c r="KWB34" s="565"/>
      <c r="KWC34" s="565"/>
      <c r="KWD34" s="565"/>
      <c r="KWE34" s="565"/>
      <c r="KWF34" s="565"/>
      <c r="KWG34" s="565"/>
      <c r="KWH34" s="565"/>
      <c r="KWI34" s="565"/>
      <c r="KWJ34" s="565"/>
      <c r="KWK34" s="565"/>
      <c r="KWL34" s="565"/>
      <c r="KWM34" s="565"/>
      <c r="KWN34" s="565"/>
      <c r="KWO34" s="565"/>
      <c r="KWP34" s="565"/>
      <c r="KWQ34" s="565"/>
      <c r="KWR34" s="565"/>
      <c r="KWS34" s="565"/>
      <c r="KWT34" s="565"/>
      <c r="KWU34" s="565"/>
      <c r="KWV34" s="565"/>
      <c r="KWW34" s="565"/>
      <c r="KWX34" s="565"/>
      <c r="KWY34" s="565"/>
      <c r="KWZ34" s="565"/>
      <c r="KXA34" s="565"/>
      <c r="KXB34" s="565"/>
      <c r="KXC34" s="565"/>
      <c r="KXD34" s="565"/>
      <c r="KXE34" s="565"/>
      <c r="KXF34" s="565"/>
      <c r="KXG34" s="565"/>
      <c r="KXH34" s="565"/>
      <c r="KXI34" s="565"/>
      <c r="KXJ34" s="565"/>
      <c r="KXK34" s="565"/>
      <c r="KXL34" s="565"/>
      <c r="KXM34" s="565"/>
      <c r="KXN34" s="565"/>
      <c r="KXO34" s="565"/>
      <c r="KXP34" s="565"/>
      <c r="KXQ34" s="565"/>
      <c r="KXR34" s="565"/>
      <c r="KXS34" s="565"/>
      <c r="KXT34" s="565"/>
      <c r="KXU34" s="565"/>
      <c r="KXV34" s="565"/>
      <c r="KXW34" s="565"/>
      <c r="KXX34" s="565"/>
      <c r="KXY34" s="565"/>
      <c r="KXZ34" s="565"/>
      <c r="KYA34" s="565"/>
      <c r="KYB34" s="565"/>
      <c r="KYC34" s="565"/>
      <c r="KYD34" s="565"/>
      <c r="KYE34" s="565"/>
      <c r="KYF34" s="565"/>
      <c r="KYG34" s="565"/>
      <c r="KYH34" s="565"/>
      <c r="KYI34" s="565"/>
      <c r="KYJ34" s="565"/>
      <c r="KYK34" s="565"/>
      <c r="KYL34" s="565"/>
      <c r="KYM34" s="565"/>
      <c r="KYN34" s="565"/>
      <c r="KYO34" s="565"/>
      <c r="KYP34" s="565"/>
      <c r="KYQ34" s="565"/>
      <c r="KYR34" s="565"/>
      <c r="KYS34" s="565"/>
      <c r="KYT34" s="565"/>
      <c r="KYU34" s="565"/>
      <c r="KYV34" s="565"/>
      <c r="KYW34" s="565"/>
      <c r="KYX34" s="565"/>
      <c r="KYY34" s="565"/>
      <c r="KYZ34" s="565"/>
      <c r="KZA34" s="565"/>
      <c r="KZB34" s="565"/>
      <c r="KZC34" s="565"/>
      <c r="KZD34" s="565"/>
      <c r="KZE34" s="565"/>
      <c r="KZF34" s="565"/>
      <c r="KZG34" s="565"/>
      <c r="KZH34" s="565"/>
      <c r="KZI34" s="565"/>
      <c r="KZJ34" s="565"/>
      <c r="KZK34" s="565"/>
      <c r="KZL34" s="565"/>
      <c r="KZM34" s="565"/>
      <c r="KZN34" s="565"/>
      <c r="KZO34" s="565"/>
      <c r="KZP34" s="565"/>
      <c r="KZQ34" s="565"/>
      <c r="KZR34" s="565"/>
      <c r="KZS34" s="565"/>
      <c r="KZT34" s="565"/>
      <c r="KZU34" s="565"/>
      <c r="KZV34" s="565"/>
      <c r="KZW34" s="565"/>
      <c r="KZX34" s="565"/>
      <c r="KZY34" s="565"/>
      <c r="KZZ34" s="565"/>
      <c r="LAA34" s="565"/>
      <c r="LAB34" s="565"/>
      <c r="LAC34" s="565"/>
      <c r="LAD34" s="565"/>
      <c r="LAE34" s="565"/>
      <c r="LAF34" s="565"/>
      <c r="LAG34" s="565"/>
      <c r="LAH34" s="565"/>
      <c r="LAI34" s="565"/>
      <c r="LAJ34" s="565"/>
      <c r="LAK34" s="565"/>
      <c r="LAL34" s="565"/>
      <c r="LAM34" s="565"/>
      <c r="LAN34" s="565"/>
      <c r="LAO34" s="565"/>
      <c r="LAP34" s="565"/>
      <c r="LAQ34" s="565"/>
      <c r="LAR34" s="565"/>
      <c r="LAS34" s="565"/>
      <c r="LAT34" s="565"/>
      <c r="LAU34" s="565"/>
      <c r="LAV34" s="565"/>
      <c r="LAW34" s="565"/>
      <c r="LAX34" s="565"/>
      <c r="LAY34" s="565"/>
      <c r="LAZ34" s="565"/>
      <c r="LBA34" s="565"/>
      <c r="LBB34" s="565"/>
      <c r="LBC34" s="565"/>
      <c r="LBD34" s="565"/>
      <c r="LBE34" s="565"/>
      <c r="LBF34" s="565"/>
      <c r="LBG34" s="565"/>
      <c r="LBH34" s="565"/>
      <c r="LBI34" s="565"/>
      <c r="LBJ34" s="565"/>
      <c r="LBK34" s="565"/>
      <c r="LBL34" s="565"/>
      <c r="LBM34" s="565"/>
      <c r="LBN34" s="565"/>
      <c r="LBO34" s="565"/>
      <c r="LBP34" s="565"/>
      <c r="LBQ34" s="565"/>
      <c r="LBR34" s="565"/>
      <c r="LBS34" s="565"/>
      <c r="LBT34" s="565"/>
      <c r="LBU34" s="565"/>
      <c r="LBV34" s="565"/>
      <c r="LBW34" s="565"/>
      <c r="LBX34" s="565"/>
      <c r="LBY34" s="565"/>
      <c r="LBZ34" s="565"/>
      <c r="LCA34" s="565"/>
      <c r="LCB34" s="565"/>
      <c r="LCC34" s="565"/>
      <c r="LCD34" s="565"/>
      <c r="LCE34" s="565"/>
      <c r="LCF34" s="565"/>
      <c r="LCG34" s="565"/>
      <c r="LCH34" s="565"/>
      <c r="LCI34" s="565"/>
      <c r="LCJ34" s="565"/>
      <c r="LCK34" s="565"/>
      <c r="LCL34" s="565"/>
      <c r="LCM34" s="565"/>
      <c r="LCN34" s="565"/>
      <c r="LCO34" s="565"/>
      <c r="LCP34" s="565"/>
      <c r="LCQ34" s="565"/>
      <c r="LCR34" s="565"/>
      <c r="LCS34" s="565"/>
      <c r="LCT34" s="565"/>
      <c r="LCU34" s="565"/>
      <c r="LCV34" s="565"/>
      <c r="LCW34" s="565"/>
      <c r="LCX34" s="565"/>
      <c r="LCY34" s="565"/>
      <c r="LCZ34" s="565"/>
      <c r="LDA34" s="565"/>
      <c r="LDB34" s="565"/>
      <c r="LDC34" s="565"/>
      <c r="LDD34" s="565"/>
      <c r="LDE34" s="565"/>
      <c r="LDF34" s="565"/>
      <c r="LDG34" s="565"/>
      <c r="LDH34" s="565"/>
      <c r="LDI34" s="565"/>
      <c r="LDJ34" s="565"/>
      <c r="LDK34" s="565"/>
      <c r="LDL34" s="565"/>
      <c r="LDM34" s="565"/>
      <c r="LDN34" s="565"/>
      <c r="LDO34" s="565"/>
      <c r="LDP34" s="565"/>
      <c r="LDQ34" s="565"/>
      <c r="LDR34" s="565"/>
      <c r="LDS34" s="565"/>
      <c r="LDT34" s="565"/>
      <c r="LDU34" s="565"/>
      <c r="LDV34" s="565"/>
      <c r="LDW34" s="565"/>
      <c r="LDX34" s="565"/>
      <c r="LDY34" s="565"/>
      <c r="LDZ34" s="565"/>
      <c r="LEA34" s="565"/>
      <c r="LEB34" s="565"/>
      <c r="LEC34" s="565"/>
      <c r="LED34" s="565"/>
      <c r="LEE34" s="565"/>
      <c r="LEF34" s="565"/>
      <c r="LEG34" s="565"/>
      <c r="LEH34" s="565"/>
      <c r="LEI34" s="565"/>
      <c r="LEJ34" s="565"/>
      <c r="LEK34" s="565"/>
      <c r="LEL34" s="565"/>
      <c r="LEM34" s="565"/>
      <c r="LEN34" s="565"/>
      <c r="LEO34" s="565"/>
      <c r="LEP34" s="565"/>
      <c r="LEQ34" s="565"/>
      <c r="LER34" s="565"/>
      <c r="LES34" s="565"/>
      <c r="LET34" s="565"/>
      <c r="LEU34" s="565"/>
      <c r="LEV34" s="565"/>
      <c r="LEW34" s="565"/>
      <c r="LEX34" s="565"/>
      <c r="LEY34" s="565"/>
      <c r="LEZ34" s="565"/>
      <c r="LFA34" s="565"/>
      <c r="LFB34" s="565"/>
      <c r="LFC34" s="565"/>
      <c r="LFD34" s="565"/>
      <c r="LFE34" s="565"/>
      <c r="LFF34" s="565"/>
      <c r="LFG34" s="565"/>
      <c r="LFH34" s="565"/>
      <c r="LFI34" s="565"/>
      <c r="LFJ34" s="565"/>
      <c r="LFK34" s="565"/>
      <c r="LFL34" s="565"/>
      <c r="LFM34" s="565"/>
      <c r="LFN34" s="565"/>
      <c r="LFO34" s="565"/>
      <c r="LFP34" s="565"/>
      <c r="LFQ34" s="565"/>
      <c r="LFR34" s="565"/>
      <c r="LFS34" s="565"/>
      <c r="LFT34" s="565"/>
      <c r="LFU34" s="565"/>
      <c r="LFV34" s="565"/>
      <c r="LFW34" s="565"/>
      <c r="LFX34" s="565"/>
      <c r="LFY34" s="565"/>
      <c r="LFZ34" s="565"/>
      <c r="LGA34" s="565"/>
      <c r="LGB34" s="565"/>
      <c r="LGC34" s="565"/>
      <c r="LGD34" s="565"/>
      <c r="LGE34" s="565"/>
      <c r="LGF34" s="565"/>
      <c r="LGG34" s="565"/>
      <c r="LGH34" s="565"/>
      <c r="LGI34" s="565"/>
      <c r="LGJ34" s="565"/>
      <c r="LGK34" s="565"/>
      <c r="LGL34" s="565"/>
      <c r="LGM34" s="565"/>
      <c r="LGN34" s="565"/>
      <c r="LGO34" s="565"/>
      <c r="LGP34" s="565"/>
      <c r="LGQ34" s="565"/>
      <c r="LGR34" s="565"/>
      <c r="LGS34" s="565"/>
      <c r="LGT34" s="565"/>
      <c r="LGU34" s="565"/>
      <c r="LGV34" s="565"/>
      <c r="LGW34" s="565"/>
      <c r="LGX34" s="565"/>
      <c r="LGY34" s="565"/>
      <c r="LGZ34" s="565"/>
      <c r="LHA34" s="565"/>
      <c r="LHB34" s="565"/>
      <c r="LHC34" s="565"/>
      <c r="LHD34" s="565"/>
      <c r="LHE34" s="565"/>
      <c r="LHF34" s="565"/>
      <c r="LHG34" s="565"/>
      <c r="LHH34" s="565"/>
      <c r="LHI34" s="565"/>
      <c r="LHJ34" s="565"/>
      <c r="LHK34" s="565"/>
      <c r="LHL34" s="565"/>
      <c r="LHM34" s="565"/>
      <c r="LHN34" s="565"/>
      <c r="LHO34" s="565"/>
      <c r="LHP34" s="565"/>
      <c r="LHQ34" s="565"/>
      <c r="LHR34" s="565"/>
      <c r="LHS34" s="565"/>
      <c r="LHT34" s="565"/>
      <c r="LHU34" s="565"/>
      <c r="LHV34" s="565"/>
      <c r="LHW34" s="565"/>
      <c r="LHX34" s="565"/>
      <c r="LHY34" s="565"/>
      <c r="LHZ34" s="565"/>
      <c r="LIA34" s="565"/>
      <c r="LIB34" s="565"/>
      <c r="LIC34" s="565"/>
      <c r="LID34" s="565"/>
      <c r="LIE34" s="565"/>
      <c r="LIF34" s="565"/>
      <c r="LIG34" s="565"/>
      <c r="LIH34" s="565"/>
      <c r="LII34" s="565"/>
      <c r="LIJ34" s="565"/>
      <c r="LIK34" s="565"/>
      <c r="LIL34" s="565"/>
      <c r="LIM34" s="565"/>
      <c r="LIN34" s="565"/>
      <c r="LIO34" s="565"/>
      <c r="LIP34" s="565"/>
      <c r="LIQ34" s="565"/>
      <c r="LIR34" s="565"/>
      <c r="LIS34" s="565"/>
      <c r="LIT34" s="565"/>
      <c r="LIU34" s="565"/>
      <c r="LIV34" s="565"/>
      <c r="LIW34" s="565"/>
      <c r="LIX34" s="565"/>
      <c r="LIY34" s="565"/>
      <c r="LIZ34" s="565"/>
      <c r="LJA34" s="565"/>
      <c r="LJB34" s="565"/>
      <c r="LJC34" s="565"/>
      <c r="LJD34" s="565"/>
      <c r="LJE34" s="565"/>
      <c r="LJF34" s="565"/>
      <c r="LJG34" s="565"/>
      <c r="LJH34" s="565"/>
      <c r="LJI34" s="565"/>
      <c r="LJJ34" s="565"/>
      <c r="LJK34" s="565"/>
      <c r="LJL34" s="565"/>
      <c r="LJM34" s="565"/>
      <c r="LJN34" s="565"/>
      <c r="LJO34" s="565"/>
      <c r="LJP34" s="565"/>
      <c r="LJQ34" s="565"/>
      <c r="LJR34" s="565"/>
      <c r="LJS34" s="565"/>
      <c r="LJT34" s="565"/>
      <c r="LJU34" s="565"/>
      <c r="LJV34" s="565"/>
      <c r="LJW34" s="565"/>
      <c r="LJX34" s="565"/>
      <c r="LJY34" s="565"/>
      <c r="LJZ34" s="565"/>
      <c r="LKA34" s="565"/>
      <c r="LKB34" s="565"/>
      <c r="LKC34" s="565"/>
      <c r="LKD34" s="565"/>
      <c r="LKE34" s="565"/>
      <c r="LKF34" s="565"/>
      <c r="LKG34" s="565"/>
      <c r="LKH34" s="565"/>
      <c r="LKI34" s="565"/>
      <c r="LKJ34" s="565"/>
      <c r="LKK34" s="565"/>
      <c r="LKL34" s="565"/>
      <c r="LKM34" s="565"/>
      <c r="LKN34" s="565"/>
      <c r="LKO34" s="565"/>
      <c r="LKP34" s="565"/>
      <c r="LKQ34" s="565"/>
      <c r="LKR34" s="565"/>
      <c r="LKS34" s="565"/>
      <c r="LKT34" s="565"/>
      <c r="LKU34" s="565"/>
      <c r="LKV34" s="565"/>
      <c r="LKW34" s="565"/>
      <c r="LKX34" s="565"/>
      <c r="LKY34" s="565"/>
      <c r="LKZ34" s="565"/>
      <c r="LLA34" s="565"/>
      <c r="LLB34" s="565"/>
      <c r="LLC34" s="565"/>
      <c r="LLD34" s="565"/>
      <c r="LLE34" s="565"/>
      <c r="LLF34" s="565"/>
      <c r="LLG34" s="565"/>
      <c r="LLH34" s="565"/>
      <c r="LLI34" s="565"/>
      <c r="LLJ34" s="565"/>
      <c r="LLK34" s="565"/>
      <c r="LLL34" s="565"/>
      <c r="LLM34" s="565"/>
      <c r="LLN34" s="565"/>
      <c r="LLO34" s="565"/>
      <c r="LLP34" s="565"/>
      <c r="LLQ34" s="565"/>
      <c r="LLR34" s="565"/>
      <c r="LLS34" s="565"/>
      <c r="LLT34" s="565"/>
      <c r="LLU34" s="565"/>
      <c r="LLV34" s="565"/>
      <c r="LLW34" s="565"/>
      <c r="LLX34" s="565"/>
      <c r="LLY34" s="565"/>
      <c r="LLZ34" s="565"/>
      <c r="LMA34" s="565"/>
      <c r="LMB34" s="565"/>
      <c r="LMC34" s="565"/>
      <c r="LMD34" s="565"/>
      <c r="LME34" s="565"/>
      <c r="LMF34" s="565"/>
      <c r="LMG34" s="565"/>
      <c r="LMH34" s="565"/>
      <c r="LMI34" s="565"/>
      <c r="LMJ34" s="565"/>
      <c r="LMK34" s="565"/>
      <c r="LML34" s="565"/>
      <c r="LMM34" s="565"/>
      <c r="LMN34" s="565"/>
      <c r="LMO34" s="565"/>
      <c r="LMP34" s="565"/>
      <c r="LMQ34" s="565"/>
      <c r="LMR34" s="565"/>
      <c r="LMS34" s="565"/>
      <c r="LMT34" s="565"/>
      <c r="LMU34" s="565"/>
      <c r="LMV34" s="565"/>
      <c r="LMW34" s="565"/>
      <c r="LMX34" s="565"/>
      <c r="LMY34" s="565"/>
      <c r="LMZ34" s="565"/>
      <c r="LNA34" s="565"/>
      <c r="LNB34" s="565"/>
      <c r="LNC34" s="565"/>
      <c r="LND34" s="565"/>
      <c r="LNE34" s="565"/>
      <c r="LNF34" s="565"/>
      <c r="LNG34" s="565"/>
      <c r="LNH34" s="565"/>
      <c r="LNI34" s="565"/>
      <c r="LNJ34" s="565"/>
      <c r="LNK34" s="565"/>
      <c r="LNL34" s="565"/>
      <c r="LNM34" s="565"/>
      <c r="LNN34" s="565"/>
      <c r="LNO34" s="565"/>
      <c r="LNP34" s="565"/>
      <c r="LNQ34" s="565"/>
      <c r="LNR34" s="565"/>
      <c r="LNS34" s="565"/>
      <c r="LNT34" s="565"/>
      <c r="LNU34" s="565"/>
      <c r="LNV34" s="565"/>
      <c r="LNW34" s="565"/>
      <c r="LNX34" s="565"/>
      <c r="LNY34" s="565"/>
      <c r="LNZ34" s="565"/>
      <c r="LOA34" s="565"/>
      <c r="LOB34" s="565"/>
      <c r="LOC34" s="565"/>
      <c r="LOD34" s="565"/>
      <c r="LOE34" s="565"/>
      <c r="LOF34" s="565"/>
      <c r="LOG34" s="565"/>
      <c r="LOH34" s="565"/>
      <c r="LOI34" s="565"/>
      <c r="LOJ34" s="565"/>
      <c r="LOK34" s="565"/>
      <c r="LOL34" s="565"/>
      <c r="LOM34" s="565"/>
      <c r="LON34" s="565"/>
      <c r="LOO34" s="565"/>
      <c r="LOP34" s="565"/>
      <c r="LOQ34" s="565"/>
      <c r="LOR34" s="565"/>
      <c r="LOS34" s="565"/>
      <c r="LOT34" s="565"/>
      <c r="LOU34" s="565"/>
      <c r="LOV34" s="565"/>
      <c r="LOW34" s="565"/>
      <c r="LOX34" s="565"/>
      <c r="LOY34" s="565"/>
      <c r="LOZ34" s="565"/>
      <c r="LPA34" s="565"/>
      <c r="LPB34" s="565"/>
      <c r="LPC34" s="565"/>
      <c r="LPD34" s="565"/>
      <c r="LPE34" s="565"/>
      <c r="LPF34" s="565"/>
      <c r="LPG34" s="565"/>
      <c r="LPH34" s="565"/>
      <c r="LPI34" s="565"/>
      <c r="LPJ34" s="565"/>
      <c r="LPK34" s="565"/>
      <c r="LPL34" s="565"/>
      <c r="LPM34" s="565"/>
      <c r="LPN34" s="565"/>
      <c r="LPO34" s="565"/>
      <c r="LPP34" s="565"/>
      <c r="LPQ34" s="565"/>
      <c r="LPR34" s="565"/>
      <c r="LPS34" s="565"/>
      <c r="LPT34" s="565"/>
      <c r="LPU34" s="565"/>
      <c r="LPV34" s="565"/>
      <c r="LPW34" s="565"/>
      <c r="LPX34" s="565"/>
      <c r="LPY34" s="565"/>
      <c r="LPZ34" s="565"/>
      <c r="LQA34" s="565"/>
      <c r="LQB34" s="565"/>
      <c r="LQC34" s="565"/>
      <c r="LQD34" s="565"/>
      <c r="LQE34" s="565"/>
      <c r="LQF34" s="565"/>
      <c r="LQG34" s="565"/>
      <c r="LQH34" s="565"/>
      <c r="LQI34" s="565"/>
      <c r="LQJ34" s="565"/>
      <c r="LQK34" s="565"/>
      <c r="LQL34" s="565"/>
      <c r="LQM34" s="565"/>
      <c r="LQN34" s="565"/>
      <c r="LQO34" s="565"/>
      <c r="LQP34" s="565"/>
      <c r="LQQ34" s="565"/>
      <c r="LQR34" s="565"/>
      <c r="LQS34" s="565"/>
      <c r="LQT34" s="565"/>
      <c r="LQU34" s="565"/>
      <c r="LQV34" s="565"/>
      <c r="LQW34" s="565"/>
      <c r="LQX34" s="565"/>
      <c r="LQY34" s="565"/>
      <c r="LQZ34" s="565"/>
      <c r="LRA34" s="565"/>
      <c r="LRB34" s="565"/>
      <c r="LRC34" s="565"/>
      <c r="LRD34" s="565"/>
      <c r="LRE34" s="565"/>
      <c r="LRF34" s="565"/>
      <c r="LRG34" s="565"/>
      <c r="LRH34" s="565"/>
      <c r="LRI34" s="565"/>
      <c r="LRJ34" s="565"/>
      <c r="LRK34" s="565"/>
      <c r="LRL34" s="565"/>
      <c r="LRM34" s="565"/>
      <c r="LRN34" s="565"/>
      <c r="LRO34" s="565"/>
      <c r="LRP34" s="565"/>
      <c r="LRQ34" s="565"/>
      <c r="LRR34" s="565"/>
      <c r="LRS34" s="565"/>
      <c r="LRT34" s="565"/>
      <c r="LRU34" s="565"/>
      <c r="LRV34" s="565"/>
      <c r="LRW34" s="565"/>
      <c r="LRX34" s="565"/>
      <c r="LRY34" s="565"/>
      <c r="LRZ34" s="565"/>
      <c r="LSA34" s="565"/>
      <c r="LSB34" s="565"/>
      <c r="LSC34" s="565"/>
      <c r="LSD34" s="565"/>
      <c r="LSE34" s="565"/>
      <c r="LSF34" s="565"/>
      <c r="LSG34" s="565"/>
      <c r="LSH34" s="565"/>
      <c r="LSI34" s="565"/>
      <c r="LSJ34" s="565"/>
      <c r="LSK34" s="565"/>
      <c r="LSL34" s="565"/>
      <c r="LSM34" s="565"/>
      <c r="LSN34" s="565"/>
      <c r="LSO34" s="565"/>
      <c r="LSP34" s="565"/>
      <c r="LSQ34" s="565"/>
      <c r="LSR34" s="565"/>
      <c r="LSS34" s="565"/>
      <c r="LST34" s="565"/>
      <c r="LSU34" s="565"/>
      <c r="LSV34" s="565"/>
      <c r="LSW34" s="565"/>
      <c r="LSX34" s="565"/>
      <c r="LSY34" s="565"/>
      <c r="LSZ34" s="565"/>
      <c r="LTA34" s="565"/>
      <c r="LTB34" s="565"/>
      <c r="LTC34" s="565"/>
      <c r="LTD34" s="565"/>
      <c r="LTE34" s="565"/>
      <c r="LTF34" s="565"/>
      <c r="LTG34" s="565"/>
      <c r="LTH34" s="565"/>
      <c r="LTI34" s="565"/>
      <c r="LTJ34" s="565"/>
      <c r="LTK34" s="565"/>
      <c r="LTL34" s="565"/>
      <c r="LTM34" s="565"/>
      <c r="LTN34" s="565"/>
      <c r="LTO34" s="565"/>
      <c r="LTP34" s="565"/>
      <c r="LTQ34" s="565"/>
      <c r="LTR34" s="565"/>
      <c r="LTS34" s="565"/>
      <c r="LTT34" s="565"/>
      <c r="LTU34" s="565"/>
      <c r="LTV34" s="565"/>
      <c r="LTW34" s="565"/>
      <c r="LTX34" s="565"/>
      <c r="LTY34" s="565"/>
      <c r="LTZ34" s="565"/>
      <c r="LUA34" s="565"/>
      <c r="LUB34" s="565"/>
      <c r="LUC34" s="565"/>
      <c r="LUD34" s="565"/>
      <c r="LUE34" s="565"/>
      <c r="LUF34" s="565"/>
      <c r="LUG34" s="565"/>
      <c r="LUH34" s="565"/>
      <c r="LUI34" s="565"/>
      <c r="LUJ34" s="565"/>
      <c r="LUK34" s="565"/>
      <c r="LUL34" s="565"/>
      <c r="LUM34" s="565"/>
      <c r="LUN34" s="565"/>
      <c r="LUO34" s="565"/>
      <c r="LUP34" s="565"/>
      <c r="LUQ34" s="565"/>
      <c r="LUR34" s="565"/>
      <c r="LUS34" s="565"/>
      <c r="LUT34" s="565"/>
      <c r="LUU34" s="565"/>
      <c r="LUV34" s="565"/>
      <c r="LUW34" s="565"/>
      <c r="LUX34" s="565"/>
      <c r="LUY34" s="565"/>
      <c r="LUZ34" s="565"/>
      <c r="LVA34" s="565"/>
      <c r="LVB34" s="565"/>
      <c r="LVC34" s="565"/>
      <c r="LVD34" s="565"/>
      <c r="LVE34" s="565"/>
      <c r="LVF34" s="565"/>
      <c r="LVG34" s="565"/>
      <c r="LVH34" s="565"/>
      <c r="LVI34" s="565"/>
      <c r="LVJ34" s="565"/>
      <c r="LVK34" s="565"/>
      <c r="LVL34" s="565"/>
      <c r="LVM34" s="565"/>
      <c r="LVN34" s="565"/>
      <c r="LVO34" s="565"/>
      <c r="LVP34" s="565"/>
      <c r="LVQ34" s="565"/>
      <c r="LVR34" s="565"/>
      <c r="LVS34" s="565"/>
      <c r="LVT34" s="565"/>
      <c r="LVU34" s="565"/>
      <c r="LVV34" s="565"/>
      <c r="LVW34" s="565"/>
      <c r="LVX34" s="565"/>
      <c r="LVY34" s="565"/>
      <c r="LVZ34" s="565"/>
      <c r="LWA34" s="565"/>
      <c r="LWB34" s="565"/>
      <c r="LWC34" s="565"/>
      <c r="LWD34" s="565"/>
      <c r="LWE34" s="565"/>
      <c r="LWF34" s="565"/>
      <c r="LWG34" s="565"/>
      <c r="LWH34" s="565"/>
      <c r="LWI34" s="565"/>
      <c r="LWJ34" s="565"/>
      <c r="LWK34" s="565"/>
      <c r="LWL34" s="565"/>
      <c r="LWM34" s="565"/>
      <c r="LWN34" s="565"/>
      <c r="LWO34" s="565"/>
      <c r="LWP34" s="565"/>
      <c r="LWQ34" s="565"/>
      <c r="LWR34" s="565"/>
      <c r="LWS34" s="565"/>
      <c r="LWT34" s="565"/>
      <c r="LWU34" s="565"/>
      <c r="LWV34" s="565"/>
      <c r="LWW34" s="565"/>
      <c r="LWX34" s="565"/>
      <c r="LWY34" s="565"/>
      <c r="LWZ34" s="565"/>
      <c r="LXA34" s="565"/>
      <c r="LXB34" s="565"/>
      <c r="LXC34" s="565"/>
      <c r="LXD34" s="565"/>
      <c r="LXE34" s="565"/>
      <c r="LXF34" s="565"/>
      <c r="LXG34" s="565"/>
      <c r="LXH34" s="565"/>
      <c r="LXI34" s="565"/>
      <c r="LXJ34" s="565"/>
      <c r="LXK34" s="565"/>
      <c r="LXL34" s="565"/>
      <c r="LXM34" s="565"/>
      <c r="LXN34" s="565"/>
      <c r="LXO34" s="565"/>
      <c r="LXP34" s="565"/>
      <c r="LXQ34" s="565"/>
      <c r="LXR34" s="565"/>
      <c r="LXS34" s="565"/>
      <c r="LXT34" s="565"/>
      <c r="LXU34" s="565"/>
      <c r="LXV34" s="565"/>
      <c r="LXW34" s="565"/>
      <c r="LXX34" s="565"/>
      <c r="LXY34" s="565"/>
      <c r="LXZ34" s="565"/>
      <c r="LYA34" s="565"/>
      <c r="LYB34" s="565"/>
      <c r="LYC34" s="565"/>
      <c r="LYD34" s="565"/>
      <c r="LYE34" s="565"/>
      <c r="LYF34" s="565"/>
      <c r="LYG34" s="565"/>
      <c r="LYH34" s="565"/>
      <c r="LYI34" s="565"/>
      <c r="LYJ34" s="565"/>
      <c r="LYK34" s="565"/>
      <c r="LYL34" s="565"/>
      <c r="LYM34" s="565"/>
      <c r="LYN34" s="565"/>
      <c r="LYO34" s="565"/>
      <c r="LYP34" s="565"/>
      <c r="LYQ34" s="565"/>
      <c r="LYR34" s="565"/>
      <c r="LYS34" s="565"/>
      <c r="LYT34" s="565"/>
      <c r="LYU34" s="565"/>
      <c r="LYV34" s="565"/>
      <c r="LYW34" s="565"/>
      <c r="LYX34" s="565"/>
      <c r="LYY34" s="565"/>
      <c r="LYZ34" s="565"/>
      <c r="LZA34" s="565"/>
      <c r="LZB34" s="565"/>
      <c r="LZC34" s="565"/>
      <c r="LZD34" s="565"/>
      <c r="LZE34" s="565"/>
      <c r="LZF34" s="565"/>
      <c r="LZG34" s="565"/>
      <c r="LZH34" s="565"/>
      <c r="LZI34" s="565"/>
      <c r="LZJ34" s="565"/>
      <c r="LZK34" s="565"/>
      <c r="LZL34" s="565"/>
      <c r="LZM34" s="565"/>
      <c r="LZN34" s="565"/>
      <c r="LZO34" s="565"/>
      <c r="LZP34" s="565"/>
      <c r="LZQ34" s="565"/>
      <c r="LZR34" s="565"/>
      <c r="LZS34" s="565"/>
      <c r="LZT34" s="565"/>
      <c r="LZU34" s="565"/>
      <c r="LZV34" s="565"/>
      <c r="LZW34" s="565"/>
      <c r="LZX34" s="565"/>
      <c r="LZY34" s="565"/>
      <c r="LZZ34" s="565"/>
      <c r="MAA34" s="565"/>
      <c r="MAB34" s="565"/>
      <c r="MAC34" s="565"/>
      <c r="MAD34" s="565"/>
      <c r="MAE34" s="565"/>
      <c r="MAF34" s="565"/>
      <c r="MAG34" s="565"/>
      <c r="MAH34" s="565"/>
      <c r="MAI34" s="565"/>
      <c r="MAJ34" s="565"/>
      <c r="MAK34" s="565"/>
      <c r="MAL34" s="565"/>
      <c r="MAM34" s="565"/>
      <c r="MAN34" s="565"/>
      <c r="MAO34" s="565"/>
      <c r="MAP34" s="565"/>
      <c r="MAQ34" s="565"/>
      <c r="MAR34" s="565"/>
      <c r="MAS34" s="565"/>
      <c r="MAT34" s="565"/>
      <c r="MAU34" s="565"/>
      <c r="MAV34" s="565"/>
      <c r="MAW34" s="565"/>
      <c r="MAX34" s="565"/>
      <c r="MAY34" s="565"/>
      <c r="MAZ34" s="565"/>
      <c r="MBA34" s="565"/>
      <c r="MBB34" s="565"/>
      <c r="MBC34" s="565"/>
      <c r="MBD34" s="565"/>
      <c r="MBE34" s="565"/>
      <c r="MBF34" s="565"/>
      <c r="MBG34" s="565"/>
      <c r="MBH34" s="565"/>
      <c r="MBI34" s="565"/>
      <c r="MBJ34" s="565"/>
      <c r="MBK34" s="565"/>
      <c r="MBL34" s="565"/>
      <c r="MBM34" s="565"/>
      <c r="MBN34" s="565"/>
      <c r="MBO34" s="565"/>
      <c r="MBP34" s="565"/>
      <c r="MBQ34" s="565"/>
      <c r="MBR34" s="565"/>
      <c r="MBS34" s="565"/>
      <c r="MBT34" s="565"/>
      <c r="MBU34" s="565"/>
      <c r="MBV34" s="565"/>
      <c r="MBW34" s="565"/>
      <c r="MBX34" s="565"/>
      <c r="MBY34" s="565"/>
      <c r="MBZ34" s="565"/>
      <c r="MCA34" s="565"/>
      <c r="MCB34" s="565"/>
      <c r="MCC34" s="565"/>
      <c r="MCD34" s="565"/>
      <c r="MCE34" s="565"/>
      <c r="MCF34" s="565"/>
      <c r="MCG34" s="565"/>
      <c r="MCH34" s="565"/>
      <c r="MCI34" s="565"/>
      <c r="MCJ34" s="565"/>
      <c r="MCK34" s="565"/>
      <c r="MCL34" s="565"/>
      <c r="MCM34" s="565"/>
      <c r="MCN34" s="565"/>
      <c r="MCO34" s="565"/>
      <c r="MCP34" s="565"/>
      <c r="MCQ34" s="565"/>
      <c r="MCR34" s="565"/>
      <c r="MCS34" s="565"/>
      <c r="MCT34" s="565"/>
      <c r="MCU34" s="565"/>
      <c r="MCV34" s="565"/>
      <c r="MCW34" s="565"/>
      <c r="MCX34" s="565"/>
      <c r="MCY34" s="565"/>
      <c r="MCZ34" s="565"/>
      <c r="MDA34" s="565"/>
      <c r="MDB34" s="565"/>
      <c r="MDC34" s="565"/>
      <c r="MDD34" s="565"/>
      <c r="MDE34" s="565"/>
      <c r="MDF34" s="565"/>
      <c r="MDG34" s="565"/>
      <c r="MDH34" s="565"/>
      <c r="MDI34" s="565"/>
      <c r="MDJ34" s="565"/>
      <c r="MDK34" s="565"/>
      <c r="MDL34" s="565"/>
      <c r="MDM34" s="565"/>
      <c r="MDN34" s="565"/>
      <c r="MDO34" s="565"/>
      <c r="MDP34" s="565"/>
      <c r="MDQ34" s="565"/>
      <c r="MDR34" s="565"/>
      <c r="MDS34" s="565"/>
      <c r="MDT34" s="565"/>
      <c r="MDU34" s="565"/>
      <c r="MDV34" s="565"/>
      <c r="MDW34" s="565"/>
      <c r="MDX34" s="565"/>
      <c r="MDY34" s="565"/>
      <c r="MDZ34" s="565"/>
      <c r="MEA34" s="565"/>
      <c r="MEB34" s="565"/>
      <c r="MEC34" s="565"/>
      <c r="MED34" s="565"/>
      <c r="MEE34" s="565"/>
      <c r="MEF34" s="565"/>
      <c r="MEG34" s="565"/>
      <c r="MEH34" s="565"/>
      <c r="MEI34" s="565"/>
      <c r="MEJ34" s="565"/>
      <c r="MEK34" s="565"/>
      <c r="MEL34" s="565"/>
      <c r="MEM34" s="565"/>
      <c r="MEN34" s="565"/>
      <c r="MEO34" s="565"/>
      <c r="MEP34" s="565"/>
      <c r="MEQ34" s="565"/>
      <c r="MER34" s="565"/>
      <c r="MES34" s="565"/>
      <c r="MET34" s="565"/>
      <c r="MEU34" s="565"/>
      <c r="MEV34" s="565"/>
      <c r="MEW34" s="565"/>
      <c r="MEX34" s="565"/>
      <c r="MEY34" s="565"/>
      <c r="MEZ34" s="565"/>
      <c r="MFA34" s="565"/>
      <c r="MFB34" s="565"/>
      <c r="MFC34" s="565"/>
      <c r="MFD34" s="565"/>
      <c r="MFE34" s="565"/>
      <c r="MFF34" s="565"/>
      <c r="MFG34" s="565"/>
      <c r="MFH34" s="565"/>
      <c r="MFI34" s="565"/>
      <c r="MFJ34" s="565"/>
      <c r="MFK34" s="565"/>
      <c r="MFL34" s="565"/>
      <c r="MFM34" s="565"/>
      <c r="MFN34" s="565"/>
      <c r="MFO34" s="565"/>
      <c r="MFP34" s="565"/>
      <c r="MFQ34" s="565"/>
      <c r="MFR34" s="565"/>
      <c r="MFS34" s="565"/>
      <c r="MFT34" s="565"/>
      <c r="MFU34" s="565"/>
      <c r="MFV34" s="565"/>
      <c r="MFW34" s="565"/>
      <c r="MFX34" s="565"/>
      <c r="MFY34" s="565"/>
      <c r="MFZ34" s="565"/>
      <c r="MGA34" s="565"/>
      <c r="MGB34" s="565"/>
      <c r="MGC34" s="565"/>
      <c r="MGD34" s="565"/>
      <c r="MGE34" s="565"/>
      <c r="MGF34" s="565"/>
      <c r="MGG34" s="565"/>
      <c r="MGH34" s="565"/>
      <c r="MGI34" s="565"/>
      <c r="MGJ34" s="565"/>
      <c r="MGK34" s="565"/>
      <c r="MGL34" s="565"/>
      <c r="MGM34" s="565"/>
      <c r="MGN34" s="565"/>
      <c r="MGO34" s="565"/>
      <c r="MGP34" s="565"/>
      <c r="MGQ34" s="565"/>
      <c r="MGR34" s="565"/>
      <c r="MGS34" s="565"/>
      <c r="MGT34" s="565"/>
      <c r="MGU34" s="565"/>
      <c r="MGV34" s="565"/>
      <c r="MGW34" s="565"/>
      <c r="MGX34" s="565"/>
      <c r="MGY34" s="565"/>
      <c r="MGZ34" s="565"/>
      <c r="MHA34" s="565"/>
      <c r="MHB34" s="565"/>
      <c r="MHC34" s="565"/>
      <c r="MHD34" s="565"/>
      <c r="MHE34" s="565"/>
      <c r="MHF34" s="565"/>
      <c r="MHG34" s="565"/>
      <c r="MHH34" s="565"/>
      <c r="MHI34" s="565"/>
      <c r="MHJ34" s="565"/>
      <c r="MHK34" s="565"/>
      <c r="MHL34" s="565"/>
      <c r="MHM34" s="565"/>
      <c r="MHN34" s="565"/>
      <c r="MHO34" s="565"/>
      <c r="MHP34" s="565"/>
      <c r="MHQ34" s="565"/>
      <c r="MHR34" s="565"/>
      <c r="MHS34" s="565"/>
      <c r="MHT34" s="565"/>
      <c r="MHU34" s="565"/>
      <c r="MHV34" s="565"/>
      <c r="MHW34" s="565"/>
      <c r="MHX34" s="565"/>
      <c r="MHY34" s="565"/>
      <c r="MHZ34" s="565"/>
      <c r="MIA34" s="565"/>
      <c r="MIB34" s="565"/>
      <c r="MIC34" s="565"/>
      <c r="MID34" s="565"/>
      <c r="MIE34" s="565"/>
      <c r="MIF34" s="565"/>
      <c r="MIG34" s="565"/>
      <c r="MIH34" s="565"/>
      <c r="MII34" s="565"/>
      <c r="MIJ34" s="565"/>
      <c r="MIK34" s="565"/>
      <c r="MIL34" s="565"/>
      <c r="MIM34" s="565"/>
      <c r="MIN34" s="565"/>
      <c r="MIO34" s="565"/>
      <c r="MIP34" s="565"/>
      <c r="MIQ34" s="565"/>
      <c r="MIR34" s="565"/>
      <c r="MIS34" s="565"/>
      <c r="MIT34" s="565"/>
      <c r="MIU34" s="565"/>
      <c r="MIV34" s="565"/>
      <c r="MIW34" s="565"/>
      <c r="MIX34" s="565"/>
      <c r="MIY34" s="565"/>
      <c r="MIZ34" s="565"/>
      <c r="MJA34" s="565"/>
      <c r="MJB34" s="565"/>
      <c r="MJC34" s="565"/>
      <c r="MJD34" s="565"/>
      <c r="MJE34" s="565"/>
      <c r="MJF34" s="565"/>
      <c r="MJG34" s="565"/>
      <c r="MJH34" s="565"/>
      <c r="MJI34" s="565"/>
      <c r="MJJ34" s="565"/>
      <c r="MJK34" s="565"/>
      <c r="MJL34" s="565"/>
      <c r="MJM34" s="565"/>
      <c r="MJN34" s="565"/>
      <c r="MJO34" s="565"/>
      <c r="MJP34" s="565"/>
      <c r="MJQ34" s="565"/>
      <c r="MJR34" s="565"/>
      <c r="MJS34" s="565"/>
      <c r="MJT34" s="565"/>
      <c r="MJU34" s="565"/>
      <c r="MJV34" s="565"/>
      <c r="MJW34" s="565"/>
      <c r="MJX34" s="565"/>
      <c r="MJY34" s="565"/>
      <c r="MJZ34" s="565"/>
      <c r="MKA34" s="565"/>
      <c r="MKB34" s="565"/>
      <c r="MKC34" s="565"/>
      <c r="MKD34" s="565"/>
      <c r="MKE34" s="565"/>
      <c r="MKF34" s="565"/>
      <c r="MKG34" s="565"/>
      <c r="MKH34" s="565"/>
      <c r="MKI34" s="565"/>
      <c r="MKJ34" s="565"/>
      <c r="MKK34" s="565"/>
      <c r="MKL34" s="565"/>
      <c r="MKM34" s="565"/>
      <c r="MKN34" s="565"/>
      <c r="MKO34" s="565"/>
      <c r="MKP34" s="565"/>
      <c r="MKQ34" s="565"/>
      <c r="MKR34" s="565"/>
      <c r="MKS34" s="565"/>
      <c r="MKT34" s="565"/>
      <c r="MKU34" s="565"/>
      <c r="MKV34" s="565"/>
      <c r="MKW34" s="565"/>
      <c r="MKX34" s="565"/>
      <c r="MKY34" s="565"/>
      <c r="MKZ34" s="565"/>
      <c r="MLA34" s="565"/>
      <c r="MLB34" s="565"/>
      <c r="MLC34" s="565"/>
      <c r="MLD34" s="565"/>
      <c r="MLE34" s="565"/>
      <c r="MLF34" s="565"/>
      <c r="MLG34" s="565"/>
      <c r="MLH34" s="565"/>
      <c r="MLI34" s="565"/>
      <c r="MLJ34" s="565"/>
      <c r="MLK34" s="565"/>
      <c r="MLL34" s="565"/>
      <c r="MLM34" s="565"/>
      <c r="MLN34" s="565"/>
      <c r="MLO34" s="565"/>
      <c r="MLP34" s="565"/>
      <c r="MLQ34" s="565"/>
      <c r="MLR34" s="565"/>
      <c r="MLS34" s="565"/>
      <c r="MLT34" s="565"/>
      <c r="MLU34" s="565"/>
      <c r="MLV34" s="565"/>
      <c r="MLW34" s="565"/>
      <c r="MLX34" s="565"/>
      <c r="MLY34" s="565"/>
      <c r="MLZ34" s="565"/>
      <c r="MMA34" s="565"/>
      <c r="MMB34" s="565"/>
      <c r="MMC34" s="565"/>
      <c r="MMD34" s="565"/>
      <c r="MME34" s="565"/>
      <c r="MMF34" s="565"/>
      <c r="MMG34" s="565"/>
      <c r="MMH34" s="565"/>
      <c r="MMI34" s="565"/>
      <c r="MMJ34" s="565"/>
      <c r="MMK34" s="565"/>
      <c r="MML34" s="565"/>
      <c r="MMM34" s="565"/>
      <c r="MMN34" s="565"/>
      <c r="MMO34" s="565"/>
      <c r="MMP34" s="565"/>
      <c r="MMQ34" s="565"/>
      <c r="MMR34" s="565"/>
      <c r="MMS34" s="565"/>
      <c r="MMT34" s="565"/>
      <c r="MMU34" s="565"/>
      <c r="MMV34" s="565"/>
      <c r="MMW34" s="565"/>
      <c r="MMX34" s="565"/>
      <c r="MMY34" s="565"/>
      <c r="MMZ34" s="565"/>
      <c r="MNA34" s="565"/>
      <c r="MNB34" s="565"/>
      <c r="MNC34" s="565"/>
      <c r="MND34" s="565"/>
      <c r="MNE34" s="565"/>
      <c r="MNF34" s="565"/>
      <c r="MNG34" s="565"/>
      <c r="MNH34" s="565"/>
      <c r="MNI34" s="565"/>
      <c r="MNJ34" s="565"/>
      <c r="MNK34" s="565"/>
      <c r="MNL34" s="565"/>
      <c r="MNM34" s="565"/>
      <c r="MNN34" s="565"/>
      <c r="MNO34" s="565"/>
      <c r="MNP34" s="565"/>
      <c r="MNQ34" s="565"/>
      <c r="MNR34" s="565"/>
      <c r="MNS34" s="565"/>
      <c r="MNT34" s="565"/>
      <c r="MNU34" s="565"/>
      <c r="MNV34" s="565"/>
      <c r="MNW34" s="565"/>
      <c r="MNX34" s="565"/>
      <c r="MNY34" s="565"/>
      <c r="MNZ34" s="565"/>
      <c r="MOA34" s="565"/>
      <c r="MOB34" s="565"/>
      <c r="MOC34" s="565"/>
      <c r="MOD34" s="565"/>
      <c r="MOE34" s="565"/>
      <c r="MOF34" s="565"/>
      <c r="MOG34" s="565"/>
      <c r="MOH34" s="565"/>
      <c r="MOI34" s="565"/>
      <c r="MOJ34" s="565"/>
      <c r="MOK34" s="565"/>
      <c r="MOL34" s="565"/>
      <c r="MOM34" s="565"/>
      <c r="MON34" s="565"/>
      <c r="MOO34" s="565"/>
      <c r="MOP34" s="565"/>
      <c r="MOQ34" s="565"/>
      <c r="MOR34" s="565"/>
      <c r="MOS34" s="565"/>
      <c r="MOT34" s="565"/>
      <c r="MOU34" s="565"/>
      <c r="MOV34" s="565"/>
      <c r="MOW34" s="565"/>
      <c r="MOX34" s="565"/>
      <c r="MOY34" s="565"/>
      <c r="MOZ34" s="565"/>
      <c r="MPA34" s="565"/>
      <c r="MPB34" s="565"/>
      <c r="MPC34" s="565"/>
      <c r="MPD34" s="565"/>
      <c r="MPE34" s="565"/>
      <c r="MPF34" s="565"/>
      <c r="MPG34" s="565"/>
      <c r="MPH34" s="565"/>
      <c r="MPI34" s="565"/>
      <c r="MPJ34" s="565"/>
      <c r="MPK34" s="565"/>
      <c r="MPL34" s="565"/>
      <c r="MPM34" s="565"/>
      <c r="MPN34" s="565"/>
      <c r="MPO34" s="565"/>
      <c r="MPP34" s="565"/>
      <c r="MPQ34" s="565"/>
      <c r="MPR34" s="565"/>
      <c r="MPS34" s="565"/>
      <c r="MPT34" s="565"/>
      <c r="MPU34" s="565"/>
      <c r="MPV34" s="565"/>
      <c r="MPW34" s="565"/>
      <c r="MPX34" s="565"/>
      <c r="MPY34" s="565"/>
      <c r="MPZ34" s="565"/>
      <c r="MQA34" s="565"/>
      <c r="MQB34" s="565"/>
      <c r="MQC34" s="565"/>
      <c r="MQD34" s="565"/>
      <c r="MQE34" s="565"/>
      <c r="MQF34" s="565"/>
      <c r="MQG34" s="565"/>
      <c r="MQH34" s="565"/>
      <c r="MQI34" s="565"/>
      <c r="MQJ34" s="565"/>
      <c r="MQK34" s="565"/>
      <c r="MQL34" s="565"/>
      <c r="MQM34" s="565"/>
      <c r="MQN34" s="565"/>
      <c r="MQO34" s="565"/>
      <c r="MQP34" s="565"/>
      <c r="MQQ34" s="565"/>
      <c r="MQR34" s="565"/>
      <c r="MQS34" s="565"/>
      <c r="MQT34" s="565"/>
      <c r="MQU34" s="565"/>
      <c r="MQV34" s="565"/>
      <c r="MQW34" s="565"/>
      <c r="MQX34" s="565"/>
      <c r="MQY34" s="565"/>
      <c r="MQZ34" s="565"/>
      <c r="MRA34" s="565"/>
      <c r="MRB34" s="565"/>
      <c r="MRC34" s="565"/>
      <c r="MRD34" s="565"/>
      <c r="MRE34" s="565"/>
      <c r="MRF34" s="565"/>
      <c r="MRG34" s="565"/>
      <c r="MRH34" s="565"/>
      <c r="MRI34" s="565"/>
      <c r="MRJ34" s="565"/>
      <c r="MRK34" s="565"/>
      <c r="MRL34" s="565"/>
      <c r="MRM34" s="565"/>
      <c r="MRN34" s="565"/>
      <c r="MRO34" s="565"/>
      <c r="MRP34" s="565"/>
      <c r="MRQ34" s="565"/>
      <c r="MRR34" s="565"/>
      <c r="MRS34" s="565"/>
      <c r="MRT34" s="565"/>
      <c r="MRU34" s="565"/>
      <c r="MRV34" s="565"/>
      <c r="MRW34" s="565"/>
      <c r="MRX34" s="565"/>
      <c r="MRY34" s="565"/>
      <c r="MRZ34" s="565"/>
      <c r="MSA34" s="565"/>
      <c r="MSB34" s="565"/>
      <c r="MSC34" s="565"/>
      <c r="MSD34" s="565"/>
      <c r="MSE34" s="565"/>
      <c r="MSF34" s="565"/>
      <c r="MSG34" s="565"/>
      <c r="MSH34" s="565"/>
      <c r="MSI34" s="565"/>
      <c r="MSJ34" s="565"/>
      <c r="MSK34" s="565"/>
      <c r="MSL34" s="565"/>
      <c r="MSM34" s="565"/>
      <c r="MSN34" s="565"/>
      <c r="MSO34" s="565"/>
      <c r="MSP34" s="565"/>
      <c r="MSQ34" s="565"/>
      <c r="MSR34" s="565"/>
      <c r="MSS34" s="565"/>
      <c r="MST34" s="565"/>
      <c r="MSU34" s="565"/>
      <c r="MSV34" s="565"/>
      <c r="MSW34" s="565"/>
      <c r="MSX34" s="565"/>
      <c r="MSY34" s="565"/>
      <c r="MSZ34" s="565"/>
      <c r="MTA34" s="565"/>
      <c r="MTB34" s="565"/>
      <c r="MTC34" s="565"/>
      <c r="MTD34" s="565"/>
      <c r="MTE34" s="565"/>
      <c r="MTF34" s="565"/>
      <c r="MTG34" s="565"/>
      <c r="MTH34" s="565"/>
      <c r="MTI34" s="565"/>
      <c r="MTJ34" s="565"/>
      <c r="MTK34" s="565"/>
      <c r="MTL34" s="565"/>
      <c r="MTM34" s="565"/>
      <c r="MTN34" s="565"/>
      <c r="MTO34" s="565"/>
      <c r="MTP34" s="565"/>
      <c r="MTQ34" s="565"/>
      <c r="MTR34" s="565"/>
      <c r="MTS34" s="565"/>
      <c r="MTT34" s="565"/>
      <c r="MTU34" s="565"/>
      <c r="MTV34" s="565"/>
      <c r="MTW34" s="565"/>
      <c r="MTX34" s="565"/>
      <c r="MTY34" s="565"/>
      <c r="MTZ34" s="565"/>
      <c r="MUA34" s="565"/>
      <c r="MUB34" s="565"/>
      <c r="MUC34" s="565"/>
      <c r="MUD34" s="565"/>
      <c r="MUE34" s="565"/>
      <c r="MUF34" s="565"/>
      <c r="MUG34" s="565"/>
      <c r="MUH34" s="565"/>
      <c r="MUI34" s="565"/>
      <c r="MUJ34" s="565"/>
      <c r="MUK34" s="565"/>
      <c r="MUL34" s="565"/>
      <c r="MUM34" s="565"/>
      <c r="MUN34" s="565"/>
      <c r="MUO34" s="565"/>
      <c r="MUP34" s="565"/>
      <c r="MUQ34" s="565"/>
      <c r="MUR34" s="565"/>
      <c r="MUS34" s="565"/>
      <c r="MUT34" s="565"/>
      <c r="MUU34" s="565"/>
      <c r="MUV34" s="565"/>
      <c r="MUW34" s="565"/>
      <c r="MUX34" s="565"/>
      <c r="MUY34" s="565"/>
      <c r="MUZ34" s="565"/>
      <c r="MVA34" s="565"/>
      <c r="MVB34" s="565"/>
      <c r="MVC34" s="565"/>
      <c r="MVD34" s="565"/>
      <c r="MVE34" s="565"/>
      <c r="MVF34" s="565"/>
      <c r="MVG34" s="565"/>
      <c r="MVH34" s="565"/>
      <c r="MVI34" s="565"/>
      <c r="MVJ34" s="565"/>
      <c r="MVK34" s="565"/>
      <c r="MVL34" s="565"/>
      <c r="MVM34" s="565"/>
      <c r="MVN34" s="565"/>
      <c r="MVO34" s="565"/>
      <c r="MVP34" s="565"/>
      <c r="MVQ34" s="565"/>
      <c r="MVR34" s="565"/>
      <c r="MVS34" s="565"/>
      <c r="MVT34" s="565"/>
      <c r="MVU34" s="565"/>
      <c r="MVV34" s="565"/>
      <c r="MVW34" s="565"/>
      <c r="MVX34" s="565"/>
      <c r="MVY34" s="565"/>
      <c r="MVZ34" s="565"/>
      <c r="MWA34" s="565"/>
      <c r="MWB34" s="565"/>
      <c r="MWC34" s="565"/>
      <c r="MWD34" s="565"/>
      <c r="MWE34" s="565"/>
      <c r="MWF34" s="565"/>
      <c r="MWG34" s="565"/>
      <c r="MWH34" s="565"/>
      <c r="MWI34" s="565"/>
      <c r="MWJ34" s="565"/>
      <c r="MWK34" s="565"/>
      <c r="MWL34" s="565"/>
      <c r="MWM34" s="565"/>
      <c r="MWN34" s="565"/>
      <c r="MWO34" s="565"/>
      <c r="MWP34" s="565"/>
      <c r="MWQ34" s="565"/>
      <c r="MWR34" s="565"/>
      <c r="MWS34" s="565"/>
      <c r="MWT34" s="565"/>
      <c r="MWU34" s="565"/>
      <c r="MWV34" s="565"/>
      <c r="MWW34" s="565"/>
      <c r="MWX34" s="565"/>
      <c r="MWY34" s="565"/>
      <c r="MWZ34" s="565"/>
      <c r="MXA34" s="565"/>
      <c r="MXB34" s="565"/>
      <c r="MXC34" s="565"/>
      <c r="MXD34" s="565"/>
      <c r="MXE34" s="565"/>
      <c r="MXF34" s="565"/>
      <c r="MXG34" s="565"/>
      <c r="MXH34" s="565"/>
      <c r="MXI34" s="565"/>
      <c r="MXJ34" s="565"/>
      <c r="MXK34" s="565"/>
      <c r="MXL34" s="565"/>
      <c r="MXM34" s="565"/>
      <c r="MXN34" s="565"/>
      <c r="MXO34" s="565"/>
      <c r="MXP34" s="565"/>
      <c r="MXQ34" s="565"/>
      <c r="MXR34" s="565"/>
      <c r="MXS34" s="565"/>
      <c r="MXT34" s="565"/>
      <c r="MXU34" s="565"/>
      <c r="MXV34" s="565"/>
      <c r="MXW34" s="565"/>
      <c r="MXX34" s="565"/>
      <c r="MXY34" s="565"/>
      <c r="MXZ34" s="565"/>
      <c r="MYA34" s="565"/>
      <c r="MYB34" s="565"/>
      <c r="MYC34" s="565"/>
      <c r="MYD34" s="565"/>
      <c r="MYE34" s="565"/>
      <c r="MYF34" s="565"/>
      <c r="MYG34" s="565"/>
      <c r="MYH34" s="565"/>
      <c r="MYI34" s="565"/>
      <c r="MYJ34" s="565"/>
      <c r="MYK34" s="565"/>
      <c r="MYL34" s="565"/>
      <c r="MYM34" s="565"/>
      <c r="MYN34" s="565"/>
      <c r="MYO34" s="565"/>
      <c r="MYP34" s="565"/>
      <c r="MYQ34" s="565"/>
      <c r="MYR34" s="565"/>
      <c r="MYS34" s="565"/>
      <c r="MYT34" s="565"/>
      <c r="MYU34" s="565"/>
      <c r="MYV34" s="565"/>
      <c r="MYW34" s="565"/>
      <c r="MYX34" s="565"/>
      <c r="MYY34" s="565"/>
      <c r="MYZ34" s="565"/>
      <c r="MZA34" s="565"/>
      <c r="MZB34" s="565"/>
      <c r="MZC34" s="565"/>
      <c r="MZD34" s="565"/>
      <c r="MZE34" s="565"/>
      <c r="MZF34" s="565"/>
      <c r="MZG34" s="565"/>
      <c r="MZH34" s="565"/>
      <c r="MZI34" s="565"/>
      <c r="MZJ34" s="565"/>
      <c r="MZK34" s="565"/>
      <c r="MZL34" s="565"/>
      <c r="MZM34" s="565"/>
      <c r="MZN34" s="565"/>
      <c r="MZO34" s="565"/>
      <c r="MZP34" s="565"/>
      <c r="MZQ34" s="565"/>
      <c r="MZR34" s="565"/>
      <c r="MZS34" s="565"/>
      <c r="MZT34" s="565"/>
      <c r="MZU34" s="565"/>
      <c r="MZV34" s="565"/>
      <c r="MZW34" s="565"/>
      <c r="MZX34" s="565"/>
      <c r="MZY34" s="565"/>
      <c r="MZZ34" s="565"/>
      <c r="NAA34" s="565"/>
      <c r="NAB34" s="565"/>
      <c r="NAC34" s="565"/>
      <c r="NAD34" s="565"/>
      <c r="NAE34" s="565"/>
      <c r="NAF34" s="565"/>
      <c r="NAG34" s="565"/>
      <c r="NAH34" s="565"/>
      <c r="NAI34" s="565"/>
      <c r="NAJ34" s="565"/>
      <c r="NAK34" s="565"/>
      <c r="NAL34" s="565"/>
      <c r="NAM34" s="565"/>
      <c r="NAN34" s="565"/>
      <c r="NAO34" s="565"/>
      <c r="NAP34" s="565"/>
      <c r="NAQ34" s="565"/>
      <c r="NAR34" s="565"/>
      <c r="NAS34" s="565"/>
      <c r="NAT34" s="565"/>
      <c r="NAU34" s="565"/>
      <c r="NAV34" s="565"/>
      <c r="NAW34" s="565"/>
      <c r="NAX34" s="565"/>
      <c r="NAY34" s="565"/>
      <c r="NAZ34" s="565"/>
      <c r="NBA34" s="565"/>
      <c r="NBB34" s="565"/>
      <c r="NBC34" s="565"/>
      <c r="NBD34" s="565"/>
      <c r="NBE34" s="565"/>
      <c r="NBF34" s="565"/>
      <c r="NBG34" s="565"/>
      <c r="NBH34" s="565"/>
      <c r="NBI34" s="565"/>
      <c r="NBJ34" s="565"/>
      <c r="NBK34" s="565"/>
      <c r="NBL34" s="565"/>
      <c r="NBM34" s="565"/>
      <c r="NBN34" s="565"/>
      <c r="NBO34" s="565"/>
      <c r="NBP34" s="565"/>
      <c r="NBQ34" s="565"/>
      <c r="NBR34" s="565"/>
      <c r="NBS34" s="565"/>
      <c r="NBT34" s="565"/>
      <c r="NBU34" s="565"/>
      <c r="NBV34" s="565"/>
      <c r="NBW34" s="565"/>
      <c r="NBX34" s="565"/>
      <c r="NBY34" s="565"/>
      <c r="NBZ34" s="565"/>
      <c r="NCA34" s="565"/>
      <c r="NCB34" s="565"/>
      <c r="NCC34" s="565"/>
      <c r="NCD34" s="565"/>
      <c r="NCE34" s="565"/>
      <c r="NCF34" s="565"/>
      <c r="NCG34" s="565"/>
      <c r="NCH34" s="565"/>
      <c r="NCI34" s="565"/>
      <c r="NCJ34" s="565"/>
      <c r="NCK34" s="565"/>
      <c r="NCL34" s="565"/>
      <c r="NCM34" s="565"/>
      <c r="NCN34" s="565"/>
      <c r="NCO34" s="565"/>
      <c r="NCP34" s="565"/>
      <c r="NCQ34" s="565"/>
      <c r="NCR34" s="565"/>
      <c r="NCS34" s="565"/>
      <c r="NCT34" s="565"/>
      <c r="NCU34" s="565"/>
      <c r="NCV34" s="565"/>
      <c r="NCW34" s="565"/>
      <c r="NCX34" s="565"/>
      <c r="NCY34" s="565"/>
      <c r="NCZ34" s="565"/>
      <c r="NDA34" s="565"/>
      <c r="NDB34" s="565"/>
      <c r="NDC34" s="565"/>
      <c r="NDD34" s="565"/>
      <c r="NDE34" s="565"/>
      <c r="NDF34" s="565"/>
      <c r="NDG34" s="565"/>
      <c r="NDH34" s="565"/>
      <c r="NDI34" s="565"/>
      <c r="NDJ34" s="565"/>
      <c r="NDK34" s="565"/>
      <c r="NDL34" s="565"/>
      <c r="NDM34" s="565"/>
      <c r="NDN34" s="565"/>
      <c r="NDO34" s="565"/>
      <c r="NDP34" s="565"/>
      <c r="NDQ34" s="565"/>
      <c r="NDR34" s="565"/>
      <c r="NDS34" s="565"/>
      <c r="NDT34" s="565"/>
      <c r="NDU34" s="565"/>
      <c r="NDV34" s="565"/>
      <c r="NDW34" s="565"/>
      <c r="NDX34" s="565"/>
      <c r="NDY34" s="565"/>
      <c r="NDZ34" s="565"/>
      <c r="NEA34" s="565"/>
      <c r="NEB34" s="565"/>
      <c r="NEC34" s="565"/>
      <c r="NED34" s="565"/>
      <c r="NEE34" s="565"/>
      <c r="NEF34" s="565"/>
      <c r="NEG34" s="565"/>
      <c r="NEH34" s="565"/>
      <c r="NEI34" s="565"/>
      <c r="NEJ34" s="565"/>
      <c r="NEK34" s="565"/>
      <c r="NEL34" s="565"/>
      <c r="NEM34" s="565"/>
      <c r="NEN34" s="565"/>
      <c r="NEO34" s="565"/>
      <c r="NEP34" s="565"/>
      <c r="NEQ34" s="565"/>
      <c r="NER34" s="565"/>
      <c r="NES34" s="565"/>
      <c r="NET34" s="565"/>
      <c r="NEU34" s="565"/>
      <c r="NEV34" s="565"/>
      <c r="NEW34" s="565"/>
      <c r="NEX34" s="565"/>
      <c r="NEY34" s="565"/>
      <c r="NEZ34" s="565"/>
      <c r="NFA34" s="565"/>
      <c r="NFB34" s="565"/>
      <c r="NFC34" s="565"/>
      <c r="NFD34" s="565"/>
      <c r="NFE34" s="565"/>
      <c r="NFF34" s="565"/>
      <c r="NFG34" s="565"/>
      <c r="NFH34" s="565"/>
      <c r="NFI34" s="565"/>
      <c r="NFJ34" s="565"/>
      <c r="NFK34" s="565"/>
      <c r="NFL34" s="565"/>
      <c r="NFM34" s="565"/>
      <c r="NFN34" s="565"/>
      <c r="NFO34" s="565"/>
      <c r="NFP34" s="565"/>
      <c r="NFQ34" s="565"/>
      <c r="NFR34" s="565"/>
      <c r="NFS34" s="565"/>
      <c r="NFT34" s="565"/>
      <c r="NFU34" s="565"/>
      <c r="NFV34" s="565"/>
      <c r="NFW34" s="565"/>
      <c r="NFX34" s="565"/>
      <c r="NFY34" s="565"/>
      <c r="NFZ34" s="565"/>
      <c r="NGA34" s="565"/>
      <c r="NGB34" s="565"/>
      <c r="NGC34" s="565"/>
      <c r="NGD34" s="565"/>
      <c r="NGE34" s="565"/>
      <c r="NGF34" s="565"/>
      <c r="NGG34" s="565"/>
      <c r="NGH34" s="565"/>
      <c r="NGI34" s="565"/>
      <c r="NGJ34" s="565"/>
      <c r="NGK34" s="565"/>
      <c r="NGL34" s="565"/>
      <c r="NGM34" s="565"/>
      <c r="NGN34" s="565"/>
      <c r="NGO34" s="565"/>
      <c r="NGP34" s="565"/>
      <c r="NGQ34" s="565"/>
      <c r="NGR34" s="565"/>
      <c r="NGS34" s="565"/>
      <c r="NGT34" s="565"/>
      <c r="NGU34" s="565"/>
      <c r="NGV34" s="565"/>
      <c r="NGW34" s="565"/>
      <c r="NGX34" s="565"/>
      <c r="NGY34" s="565"/>
      <c r="NGZ34" s="565"/>
      <c r="NHA34" s="565"/>
      <c r="NHB34" s="565"/>
      <c r="NHC34" s="565"/>
      <c r="NHD34" s="565"/>
      <c r="NHE34" s="565"/>
      <c r="NHF34" s="565"/>
      <c r="NHG34" s="565"/>
      <c r="NHH34" s="565"/>
      <c r="NHI34" s="565"/>
      <c r="NHJ34" s="565"/>
      <c r="NHK34" s="565"/>
      <c r="NHL34" s="565"/>
      <c r="NHM34" s="565"/>
      <c r="NHN34" s="565"/>
      <c r="NHO34" s="565"/>
      <c r="NHP34" s="565"/>
      <c r="NHQ34" s="565"/>
      <c r="NHR34" s="565"/>
      <c r="NHS34" s="565"/>
      <c r="NHT34" s="565"/>
      <c r="NHU34" s="565"/>
      <c r="NHV34" s="565"/>
      <c r="NHW34" s="565"/>
      <c r="NHX34" s="565"/>
      <c r="NHY34" s="565"/>
      <c r="NHZ34" s="565"/>
      <c r="NIA34" s="565"/>
      <c r="NIB34" s="565"/>
      <c r="NIC34" s="565"/>
      <c r="NID34" s="565"/>
      <c r="NIE34" s="565"/>
      <c r="NIF34" s="565"/>
      <c r="NIG34" s="565"/>
      <c r="NIH34" s="565"/>
      <c r="NII34" s="565"/>
      <c r="NIJ34" s="565"/>
      <c r="NIK34" s="565"/>
      <c r="NIL34" s="565"/>
      <c r="NIM34" s="565"/>
      <c r="NIN34" s="565"/>
      <c r="NIO34" s="565"/>
      <c r="NIP34" s="565"/>
      <c r="NIQ34" s="565"/>
      <c r="NIR34" s="565"/>
      <c r="NIS34" s="565"/>
      <c r="NIT34" s="565"/>
      <c r="NIU34" s="565"/>
      <c r="NIV34" s="565"/>
      <c r="NIW34" s="565"/>
      <c r="NIX34" s="565"/>
      <c r="NIY34" s="565"/>
      <c r="NIZ34" s="565"/>
      <c r="NJA34" s="565"/>
      <c r="NJB34" s="565"/>
      <c r="NJC34" s="565"/>
      <c r="NJD34" s="565"/>
      <c r="NJE34" s="565"/>
      <c r="NJF34" s="565"/>
      <c r="NJG34" s="565"/>
      <c r="NJH34" s="565"/>
      <c r="NJI34" s="565"/>
      <c r="NJJ34" s="565"/>
      <c r="NJK34" s="565"/>
      <c r="NJL34" s="565"/>
      <c r="NJM34" s="565"/>
      <c r="NJN34" s="565"/>
      <c r="NJO34" s="565"/>
      <c r="NJP34" s="565"/>
      <c r="NJQ34" s="565"/>
      <c r="NJR34" s="565"/>
      <c r="NJS34" s="565"/>
      <c r="NJT34" s="565"/>
      <c r="NJU34" s="565"/>
      <c r="NJV34" s="565"/>
      <c r="NJW34" s="565"/>
      <c r="NJX34" s="565"/>
      <c r="NJY34" s="565"/>
      <c r="NJZ34" s="565"/>
      <c r="NKA34" s="565"/>
      <c r="NKB34" s="565"/>
      <c r="NKC34" s="565"/>
      <c r="NKD34" s="565"/>
      <c r="NKE34" s="565"/>
      <c r="NKF34" s="565"/>
      <c r="NKG34" s="565"/>
      <c r="NKH34" s="565"/>
      <c r="NKI34" s="565"/>
      <c r="NKJ34" s="565"/>
      <c r="NKK34" s="565"/>
      <c r="NKL34" s="565"/>
      <c r="NKM34" s="565"/>
      <c r="NKN34" s="565"/>
      <c r="NKO34" s="565"/>
      <c r="NKP34" s="565"/>
      <c r="NKQ34" s="565"/>
      <c r="NKR34" s="565"/>
      <c r="NKS34" s="565"/>
      <c r="NKT34" s="565"/>
      <c r="NKU34" s="565"/>
      <c r="NKV34" s="565"/>
      <c r="NKW34" s="565"/>
      <c r="NKX34" s="565"/>
      <c r="NKY34" s="565"/>
      <c r="NKZ34" s="565"/>
      <c r="NLA34" s="565"/>
      <c r="NLB34" s="565"/>
      <c r="NLC34" s="565"/>
      <c r="NLD34" s="565"/>
      <c r="NLE34" s="565"/>
      <c r="NLF34" s="565"/>
      <c r="NLG34" s="565"/>
      <c r="NLH34" s="565"/>
      <c r="NLI34" s="565"/>
      <c r="NLJ34" s="565"/>
      <c r="NLK34" s="565"/>
      <c r="NLL34" s="565"/>
      <c r="NLM34" s="565"/>
      <c r="NLN34" s="565"/>
      <c r="NLO34" s="565"/>
      <c r="NLP34" s="565"/>
      <c r="NLQ34" s="565"/>
      <c r="NLR34" s="565"/>
      <c r="NLS34" s="565"/>
      <c r="NLT34" s="565"/>
      <c r="NLU34" s="565"/>
      <c r="NLV34" s="565"/>
      <c r="NLW34" s="565"/>
      <c r="NLX34" s="565"/>
      <c r="NLY34" s="565"/>
      <c r="NLZ34" s="565"/>
      <c r="NMA34" s="565"/>
      <c r="NMB34" s="565"/>
      <c r="NMC34" s="565"/>
      <c r="NMD34" s="565"/>
      <c r="NME34" s="565"/>
      <c r="NMF34" s="565"/>
      <c r="NMG34" s="565"/>
      <c r="NMH34" s="565"/>
      <c r="NMI34" s="565"/>
      <c r="NMJ34" s="565"/>
      <c r="NMK34" s="565"/>
      <c r="NML34" s="565"/>
      <c r="NMM34" s="565"/>
      <c r="NMN34" s="565"/>
      <c r="NMO34" s="565"/>
      <c r="NMP34" s="565"/>
      <c r="NMQ34" s="565"/>
      <c r="NMR34" s="565"/>
      <c r="NMS34" s="565"/>
      <c r="NMT34" s="565"/>
      <c r="NMU34" s="565"/>
      <c r="NMV34" s="565"/>
      <c r="NMW34" s="565"/>
      <c r="NMX34" s="565"/>
      <c r="NMY34" s="565"/>
      <c r="NMZ34" s="565"/>
      <c r="NNA34" s="565"/>
      <c r="NNB34" s="565"/>
      <c r="NNC34" s="565"/>
      <c r="NND34" s="565"/>
      <c r="NNE34" s="565"/>
      <c r="NNF34" s="565"/>
      <c r="NNG34" s="565"/>
      <c r="NNH34" s="565"/>
      <c r="NNI34" s="565"/>
      <c r="NNJ34" s="565"/>
      <c r="NNK34" s="565"/>
      <c r="NNL34" s="565"/>
      <c r="NNM34" s="565"/>
      <c r="NNN34" s="565"/>
      <c r="NNO34" s="565"/>
      <c r="NNP34" s="565"/>
      <c r="NNQ34" s="565"/>
      <c r="NNR34" s="565"/>
      <c r="NNS34" s="565"/>
      <c r="NNT34" s="565"/>
      <c r="NNU34" s="565"/>
      <c r="NNV34" s="565"/>
      <c r="NNW34" s="565"/>
      <c r="NNX34" s="565"/>
      <c r="NNY34" s="565"/>
      <c r="NNZ34" s="565"/>
      <c r="NOA34" s="565"/>
      <c r="NOB34" s="565"/>
      <c r="NOC34" s="565"/>
      <c r="NOD34" s="565"/>
      <c r="NOE34" s="565"/>
      <c r="NOF34" s="565"/>
      <c r="NOG34" s="565"/>
      <c r="NOH34" s="565"/>
      <c r="NOI34" s="565"/>
      <c r="NOJ34" s="565"/>
      <c r="NOK34" s="565"/>
      <c r="NOL34" s="565"/>
      <c r="NOM34" s="565"/>
      <c r="NON34" s="565"/>
      <c r="NOO34" s="565"/>
      <c r="NOP34" s="565"/>
      <c r="NOQ34" s="565"/>
      <c r="NOR34" s="565"/>
      <c r="NOS34" s="565"/>
      <c r="NOT34" s="565"/>
      <c r="NOU34" s="565"/>
      <c r="NOV34" s="565"/>
      <c r="NOW34" s="565"/>
      <c r="NOX34" s="565"/>
      <c r="NOY34" s="565"/>
      <c r="NOZ34" s="565"/>
      <c r="NPA34" s="565"/>
      <c r="NPB34" s="565"/>
      <c r="NPC34" s="565"/>
      <c r="NPD34" s="565"/>
      <c r="NPE34" s="565"/>
      <c r="NPF34" s="565"/>
      <c r="NPG34" s="565"/>
      <c r="NPH34" s="565"/>
      <c r="NPI34" s="565"/>
      <c r="NPJ34" s="565"/>
      <c r="NPK34" s="565"/>
      <c r="NPL34" s="565"/>
      <c r="NPM34" s="565"/>
      <c r="NPN34" s="565"/>
      <c r="NPO34" s="565"/>
      <c r="NPP34" s="565"/>
      <c r="NPQ34" s="565"/>
      <c r="NPR34" s="565"/>
      <c r="NPS34" s="565"/>
      <c r="NPT34" s="565"/>
      <c r="NPU34" s="565"/>
      <c r="NPV34" s="565"/>
      <c r="NPW34" s="565"/>
      <c r="NPX34" s="565"/>
      <c r="NPY34" s="565"/>
      <c r="NPZ34" s="565"/>
      <c r="NQA34" s="565"/>
      <c r="NQB34" s="565"/>
      <c r="NQC34" s="565"/>
      <c r="NQD34" s="565"/>
      <c r="NQE34" s="565"/>
      <c r="NQF34" s="565"/>
      <c r="NQG34" s="565"/>
      <c r="NQH34" s="565"/>
      <c r="NQI34" s="565"/>
      <c r="NQJ34" s="565"/>
      <c r="NQK34" s="565"/>
      <c r="NQL34" s="565"/>
      <c r="NQM34" s="565"/>
      <c r="NQN34" s="565"/>
      <c r="NQO34" s="565"/>
      <c r="NQP34" s="565"/>
      <c r="NQQ34" s="565"/>
      <c r="NQR34" s="565"/>
      <c r="NQS34" s="565"/>
      <c r="NQT34" s="565"/>
      <c r="NQU34" s="565"/>
      <c r="NQV34" s="565"/>
      <c r="NQW34" s="565"/>
      <c r="NQX34" s="565"/>
      <c r="NQY34" s="565"/>
      <c r="NQZ34" s="565"/>
      <c r="NRA34" s="565"/>
      <c r="NRB34" s="565"/>
      <c r="NRC34" s="565"/>
      <c r="NRD34" s="565"/>
      <c r="NRE34" s="565"/>
      <c r="NRF34" s="565"/>
      <c r="NRG34" s="565"/>
      <c r="NRH34" s="565"/>
      <c r="NRI34" s="565"/>
      <c r="NRJ34" s="565"/>
      <c r="NRK34" s="565"/>
      <c r="NRL34" s="565"/>
      <c r="NRM34" s="565"/>
      <c r="NRN34" s="565"/>
      <c r="NRO34" s="565"/>
      <c r="NRP34" s="565"/>
      <c r="NRQ34" s="565"/>
      <c r="NRR34" s="565"/>
      <c r="NRS34" s="565"/>
      <c r="NRT34" s="565"/>
      <c r="NRU34" s="565"/>
      <c r="NRV34" s="565"/>
      <c r="NRW34" s="565"/>
      <c r="NRX34" s="565"/>
      <c r="NRY34" s="565"/>
      <c r="NRZ34" s="565"/>
      <c r="NSA34" s="565"/>
      <c r="NSB34" s="565"/>
      <c r="NSC34" s="565"/>
      <c r="NSD34" s="565"/>
      <c r="NSE34" s="565"/>
      <c r="NSF34" s="565"/>
      <c r="NSG34" s="565"/>
      <c r="NSH34" s="565"/>
      <c r="NSI34" s="565"/>
      <c r="NSJ34" s="565"/>
      <c r="NSK34" s="565"/>
      <c r="NSL34" s="565"/>
      <c r="NSM34" s="565"/>
      <c r="NSN34" s="565"/>
      <c r="NSO34" s="565"/>
      <c r="NSP34" s="565"/>
      <c r="NSQ34" s="565"/>
      <c r="NSR34" s="565"/>
      <c r="NSS34" s="565"/>
      <c r="NST34" s="565"/>
      <c r="NSU34" s="565"/>
      <c r="NSV34" s="565"/>
      <c r="NSW34" s="565"/>
      <c r="NSX34" s="565"/>
      <c r="NSY34" s="565"/>
      <c r="NSZ34" s="565"/>
      <c r="NTA34" s="565"/>
      <c r="NTB34" s="565"/>
      <c r="NTC34" s="565"/>
      <c r="NTD34" s="565"/>
      <c r="NTE34" s="565"/>
      <c r="NTF34" s="565"/>
      <c r="NTG34" s="565"/>
      <c r="NTH34" s="565"/>
      <c r="NTI34" s="565"/>
      <c r="NTJ34" s="565"/>
      <c r="NTK34" s="565"/>
      <c r="NTL34" s="565"/>
      <c r="NTM34" s="565"/>
      <c r="NTN34" s="565"/>
      <c r="NTO34" s="565"/>
      <c r="NTP34" s="565"/>
      <c r="NTQ34" s="565"/>
      <c r="NTR34" s="565"/>
      <c r="NTS34" s="565"/>
      <c r="NTT34" s="565"/>
      <c r="NTU34" s="565"/>
      <c r="NTV34" s="565"/>
      <c r="NTW34" s="565"/>
      <c r="NTX34" s="565"/>
      <c r="NTY34" s="565"/>
      <c r="NTZ34" s="565"/>
      <c r="NUA34" s="565"/>
      <c r="NUB34" s="565"/>
      <c r="NUC34" s="565"/>
      <c r="NUD34" s="565"/>
      <c r="NUE34" s="565"/>
      <c r="NUF34" s="565"/>
      <c r="NUG34" s="565"/>
      <c r="NUH34" s="565"/>
      <c r="NUI34" s="565"/>
      <c r="NUJ34" s="565"/>
      <c r="NUK34" s="565"/>
      <c r="NUL34" s="565"/>
      <c r="NUM34" s="565"/>
      <c r="NUN34" s="565"/>
      <c r="NUO34" s="565"/>
      <c r="NUP34" s="565"/>
      <c r="NUQ34" s="565"/>
      <c r="NUR34" s="565"/>
      <c r="NUS34" s="565"/>
      <c r="NUT34" s="565"/>
      <c r="NUU34" s="565"/>
      <c r="NUV34" s="565"/>
      <c r="NUW34" s="565"/>
      <c r="NUX34" s="565"/>
      <c r="NUY34" s="565"/>
      <c r="NUZ34" s="565"/>
      <c r="NVA34" s="565"/>
      <c r="NVB34" s="565"/>
      <c r="NVC34" s="565"/>
      <c r="NVD34" s="565"/>
      <c r="NVE34" s="565"/>
      <c r="NVF34" s="565"/>
      <c r="NVG34" s="565"/>
      <c r="NVH34" s="565"/>
      <c r="NVI34" s="565"/>
      <c r="NVJ34" s="565"/>
      <c r="NVK34" s="565"/>
      <c r="NVL34" s="565"/>
      <c r="NVM34" s="565"/>
      <c r="NVN34" s="565"/>
      <c r="NVO34" s="565"/>
      <c r="NVP34" s="565"/>
      <c r="NVQ34" s="565"/>
      <c r="NVR34" s="565"/>
      <c r="NVS34" s="565"/>
      <c r="NVT34" s="565"/>
      <c r="NVU34" s="565"/>
      <c r="NVV34" s="565"/>
      <c r="NVW34" s="565"/>
      <c r="NVX34" s="565"/>
      <c r="NVY34" s="565"/>
      <c r="NVZ34" s="565"/>
      <c r="NWA34" s="565"/>
      <c r="NWB34" s="565"/>
      <c r="NWC34" s="565"/>
      <c r="NWD34" s="565"/>
      <c r="NWE34" s="565"/>
      <c r="NWF34" s="565"/>
      <c r="NWG34" s="565"/>
      <c r="NWH34" s="565"/>
      <c r="NWI34" s="565"/>
      <c r="NWJ34" s="565"/>
      <c r="NWK34" s="565"/>
      <c r="NWL34" s="565"/>
      <c r="NWM34" s="565"/>
      <c r="NWN34" s="565"/>
      <c r="NWO34" s="565"/>
      <c r="NWP34" s="565"/>
      <c r="NWQ34" s="565"/>
      <c r="NWR34" s="565"/>
      <c r="NWS34" s="565"/>
      <c r="NWT34" s="565"/>
      <c r="NWU34" s="565"/>
      <c r="NWV34" s="565"/>
      <c r="NWW34" s="565"/>
      <c r="NWX34" s="565"/>
      <c r="NWY34" s="565"/>
      <c r="NWZ34" s="565"/>
      <c r="NXA34" s="565"/>
      <c r="NXB34" s="565"/>
      <c r="NXC34" s="565"/>
      <c r="NXD34" s="565"/>
      <c r="NXE34" s="565"/>
      <c r="NXF34" s="565"/>
      <c r="NXG34" s="565"/>
      <c r="NXH34" s="565"/>
      <c r="NXI34" s="565"/>
      <c r="NXJ34" s="565"/>
      <c r="NXK34" s="565"/>
      <c r="NXL34" s="565"/>
      <c r="NXM34" s="565"/>
      <c r="NXN34" s="565"/>
      <c r="NXO34" s="565"/>
      <c r="NXP34" s="565"/>
      <c r="NXQ34" s="565"/>
      <c r="NXR34" s="565"/>
      <c r="NXS34" s="565"/>
      <c r="NXT34" s="565"/>
      <c r="NXU34" s="565"/>
      <c r="NXV34" s="565"/>
      <c r="NXW34" s="565"/>
      <c r="NXX34" s="565"/>
      <c r="NXY34" s="565"/>
      <c r="NXZ34" s="565"/>
      <c r="NYA34" s="565"/>
      <c r="NYB34" s="565"/>
      <c r="NYC34" s="565"/>
      <c r="NYD34" s="565"/>
      <c r="NYE34" s="565"/>
      <c r="NYF34" s="565"/>
      <c r="NYG34" s="565"/>
      <c r="NYH34" s="565"/>
      <c r="NYI34" s="565"/>
      <c r="NYJ34" s="565"/>
      <c r="NYK34" s="565"/>
      <c r="NYL34" s="565"/>
      <c r="NYM34" s="565"/>
      <c r="NYN34" s="565"/>
      <c r="NYO34" s="565"/>
      <c r="NYP34" s="565"/>
      <c r="NYQ34" s="565"/>
      <c r="NYR34" s="565"/>
      <c r="NYS34" s="565"/>
      <c r="NYT34" s="565"/>
      <c r="NYU34" s="565"/>
      <c r="NYV34" s="565"/>
      <c r="NYW34" s="565"/>
      <c r="NYX34" s="565"/>
      <c r="NYY34" s="565"/>
      <c r="NYZ34" s="565"/>
      <c r="NZA34" s="565"/>
      <c r="NZB34" s="565"/>
      <c r="NZC34" s="565"/>
      <c r="NZD34" s="565"/>
      <c r="NZE34" s="565"/>
      <c r="NZF34" s="565"/>
      <c r="NZG34" s="565"/>
      <c r="NZH34" s="565"/>
      <c r="NZI34" s="565"/>
      <c r="NZJ34" s="565"/>
      <c r="NZK34" s="565"/>
      <c r="NZL34" s="565"/>
      <c r="NZM34" s="565"/>
      <c r="NZN34" s="565"/>
      <c r="NZO34" s="565"/>
      <c r="NZP34" s="565"/>
      <c r="NZQ34" s="565"/>
      <c r="NZR34" s="565"/>
      <c r="NZS34" s="565"/>
      <c r="NZT34" s="565"/>
      <c r="NZU34" s="565"/>
      <c r="NZV34" s="565"/>
      <c r="NZW34" s="565"/>
      <c r="NZX34" s="565"/>
      <c r="NZY34" s="565"/>
      <c r="NZZ34" s="565"/>
      <c r="OAA34" s="565"/>
      <c r="OAB34" s="565"/>
      <c r="OAC34" s="565"/>
      <c r="OAD34" s="565"/>
      <c r="OAE34" s="565"/>
      <c r="OAF34" s="565"/>
      <c r="OAG34" s="565"/>
      <c r="OAH34" s="565"/>
      <c r="OAI34" s="565"/>
      <c r="OAJ34" s="565"/>
      <c r="OAK34" s="565"/>
      <c r="OAL34" s="565"/>
      <c r="OAM34" s="565"/>
      <c r="OAN34" s="565"/>
      <c r="OAO34" s="565"/>
      <c r="OAP34" s="565"/>
      <c r="OAQ34" s="565"/>
      <c r="OAR34" s="565"/>
      <c r="OAS34" s="565"/>
      <c r="OAT34" s="565"/>
      <c r="OAU34" s="565"/>
      <c r="OAV34" s="565"/>
      <c r="OAW34" s="565"/>
      <c r="OAX34" s="565"/>
      <c r="OAY34" s="565"/>
      <c r="OAZ34" s="565"/>
      <c r="OBA34" s="565"/>
      <c r="OBB34" s="565"/>
      <c r="OBC34" s="565"/>
      <c r="OBD34" s="565"/>
      <c r="OBE34" s="565"/>
      <c r="OBF34" s="565"/>
      <c r="OBG34" s="565"/>
      <c r="OBH34" s="565"/>
      <c r="OBI34" s="565"/>
      <c r="OBJ34" s="565"/>
      <c r="OBK34" s="565"/>
      <c r="OBL34" s="565"/>
      <c r="OBM34" s="565"/>
      <c r="OBN34" s="565"/>
      <c r="OBO34" s="565"/>
      <c r="OBP34" s="565"/>
      <c r="OBQ34" s="565"/>
      <c r="OBR34" s="565"/>
      <c r="OBS34" s="565"/>
      <c r="OBT34" s="565"/>
      <c r="OBU34" s="565"/>
      <c r="OBV34" s="565"/>
      <c r="OBW34" s="565"/>
      <c r="OBX34" s="565"/>
      <c r="OBY34" s="565"/>
      <c r="OBZ34" s="565"/>
      <c r="OCA34" s="565"/>
      <c r="OCB34" s="565"/>
      <c r="OCC34" s="565"/>
      <c r="OCD34" s="565"/>
      <c r="OCE34" s="565"/>
      <c r="OCF34" s="565"/>
      <c r="OCG34" s="565"/>
      <c r="OCH34" s="565"/>
      <c r="OCI34" s="565"/>
      <c r="OCJ34" s="565"/>
      <c r="OCK34" s="565"/>
      <c r="OCL34" s="565"/>
      <c r="OCM34" s="565"/>
      <c r="OCN34" s="565"/>
      <c r="OCO34" s="565"/>
      <c r="OCP34" s="565"/>
      <c r="OCQ34" s="565"/>
      <c r="OCR34" s="565"/>
      <c r="OCS34" s="565"/>
      <c r="OCT34" s="565"/>
      <c r="OCU34" s="565"/>
      <c r="OCV34" s="565"/>
      <c r="OCW34" s="565"/>
      <c r="OCX34" s="565"/>
      <c r="OCY34" s="565"/>
      <c r="OCZ34" s="565"/>
      <c r="ODA34" s="565"/>
      <c r="ODB34" s="565"/>
      <c r="ODC34" s="565"/>
      <c r="ODD34" s="565"/>
      <c r="ODE34" s="565"/>
      <c r="ODF34" s="565"/>
      <c r="ODG34" s="565"/>
      <c r="ODH34" s="565"/>
      <c r="ODI34" s="565"/>
      <c r="ODJ34" s="565"/>
      <c r="ODK34" s="565"/>
      <c r="ODL34" s="565"/>
      <c r="ODM34" s="565"/>
      <c r="ODN34" s="565"/>
      <c r="ODO34" s="565"/>
      <c r="ODP34" s="565"/>
      <c r="ODQ34" s="565"/>
      <c r="ODR34" s="565"/>
      <c r="ODS34" s="565"/>
      <c r="ODT34" s="565"/>
      <c r="ODU34" s="565"/>
      <c r="ODV34" s="565"/>
      <c r="ODW34" s="565"/>
      <c r="ODX34" s="565"/>
      <c r="ODY34" s="565"/>
      <c r="ODZ34" s="565"/>
      <c r="OEA34" s="565"/>
      <c r="OEB34" s="565"/>
      <c r="OEC34" s="565"/>
      <c r="OED34" s="565"/>
      <c r="OEE34" s="565"/>
      <c r="OEF34" s="565"/>
      <c r="OEG34" s="565"/>
      <c r="OEH34" s="565"/>
      <c r="OEI34" s="565"/>
      <c r="OEJ34" s="565"/>
      <c r="OEK34" s="565"/>
      <c r="OEL34" s="565"/>
      <c r="OEM34" s="565"/>
      <c r="OEN34" s="565"/>
      <c r="OEO34" s="565"/>
      <c r="OEP34" s="565"/>
      <c r="OEQ34" s="565"/>
      <c r="OER34" s="565"/>
      <c r="OES34" s="565"/>
      <c r="OET34" s="565"/>
      <c r="OEU34" s="565"/>
      <c r="OEV34" s="565"/>
      <c r="OEW34" s="565"/>
      <c r="OEX34" s="565"/>
      <c r="OEY34" s="565"/>
      <c r="OEZ34" s="565"/>
      <c r="OFA34" s="565"/>
      <c r="OFB34" s="565"/>
      <c r="OFC34" s="565"/>
      <c r="OFD34" s="565"/>
      <c r="OFE34" s="565"/>
      <c r="OFF34" s="565"/>
      <c r="OFG34" s="565"/>
      <c r="OFH34" s="565"/>
      <c r="OFI34" s="565"/>
      <c r="OFJ34" s="565"/>
      <c r="OFK34" s="565"/>
      <c r="OFL34" s="565"/>
      <c r="OFM34" s="565"/>
      <c r="OFN34" s="565"/>
      <c r="OFO34" s="565"/>
      <c r="OFP34" s="565"/>
      <c r="OFQ34" s="565"/>
      <c r="OFR34" s="565"/>
      <c r="OFS34" s="565"/>
      <c r="OFT34" s="565"/>
      <c r="OFU34" s="565"/>
      <c r="OFV34" s="565"/>
      <c r="OFW34" s="565"/>
      <c r="OFX34" s="565"/>
      <c r="OFY34" s="565"/>
      <c r="OFZ34" s="565"/>
      <c r="OGA34" s="565"/>
      <c r="OGB34" s="565"/>
      <c r="OGC34" s="565"/>
      <c r="OGD34" s="565"/>
      <c r="OGE34" s="565"/>
      <c r="OGF34" s="565"/>
      <c r="OGG34" s="565"/>
      <c r="OGH34" s="565"/>
      <c r="OGI34" s="565"/>
      <c r="OGJ34" s="565"/>
      <c r="OGK34" s="565"/>
      <c r="OGL34" s="565"/>
      <c r="OGM34" s="565"/>
      <c r="OGN34" s="565"/>
      <c r="OGO34" s="565"/>
      <c r="OGP34" s="565"/>
      <c r="OGQ34" s="565"/>
      <c r="OGR34" s="565"/>
      <c r="OGS34" s="565"/>
      <c r="OGT34" s="565"/>
      <c r="OGU34" s="565"/>
      <c r="OGV34" s="565"/>
      <c r="OGW34" s="565"/>
      <c r="OGX34" s="565"/>
      <c r="OGY34" s="565"/>
      <c r="OGZ34" s="565"/>
      <c r="OHA34" s="565"/>
      <c r="OHB34" s="565"/>
      <c r="OHC34" s="565"/>
      <c r="OHD34" s="565"/>
      <c r="OHE34" s="565"/>
      <c r="OHF34" s="565"/>
      <c r="OHG34" s="565"/>
      <c r="OHH34" s="565"/>
      <c r="OHI34" s="565"/>
      <c r="OHJ34" s="565"/>
      <c r="OHK34" s="565"/>
      <c r="OHL34" s="565"/>
      <c r="OHM34" s="565"/>
      <c r="OHN34" s="565"/>
      <c r="OHO34" s="565"/>
      <c r="OHP34" s="565"/>
      <c r="OHQ34" s="565"/>
      <c r="OHR34" s="565"/>
      <c r="OHS34" s="565"/>
      <c r="OHT34" s="565"/>
      <c r="OHU34" s="565"/>
      <c r="OHV34" s="565"/>
      <c r="OHW34" s="565"/>
      <c r="OHX34" s="565"/>
      <c r="OHY34" s="565"/>
      <c r="OHZ34" s="565"/>
      <c r="OIA34" s="565"/>
      <c r="OIB34" s="565"/>
      <c r="OIC34" s="565"/>
      <c r="OID34" s="565"/>
      <c r="OIE34" s="565"/>
      <c r="OIF34" s="565"/>
      <c r="OIG34" s="565"/>
      <c r="OIH34" s="565"/>
      <c r="OII34" s="565"/>
      <c r="OIJ34" s="565"/>
      <c r="OIK34" s="565"/>
      <c r="OIL34" s="565"/>
      <c r="OIM34" s="565"/>
      <c r="OIN34" s="565"/>
      <c r="OIO34" s="565"/>
      <c r="OIP34" s="565"/>
      <c r="OIQ34" s="565"/>
      <c r="OIR34" s="565"/>
      <c r="OIS34" s="565"/>
      <c r="OIT34" s="565"/>
      <c r="OIU34" s="565"/>
      <c r="OIV34" s="565"/>
      <c r="OIW34" s="565"/>
      <c r="OIX34" s="565"/>
      <c r="OIY34" s="565"/>
      <c r="OIZ34" s="565"/>
      <c r="OJA34" s="565"/>
      <c r="OJB34" s="565"/>
      <c r="OJC34" s="565"/>
      <c r="OJD34" s="565"/>
      <c r="OJE34" s="565"/>
      <c r="OJF34" s="565"/>
      <c r="OJG34" s="565"/>
      <c r="OJH34" s="565"/>
      <c r="OJI34" s="565"/>
      <c r="OJJ34" s="565"/>
      <c r="OJK34" s="565"/>
      <c r="OJL34" s="565"/>
      <c r="OJM34" s="565"/>
      <c r="OJN34" s="565"/>
      <c r="OJO34" s="565"/>
      <c r="OJP34" s="565"/>
      <c r="OJQ34" s="565"/>
      <c r="OJR34" s="565"/>
      <c r="OJS34" s="565"/>
      <c r="OJT34" s="565"/>
      <c r="OJU34" s="565"/>
      <c r="OJV34" s="565"/>
      <c r="OJW34" s="565"/>
      <c r="OJX34" s="565"/>
      <c r="OJY34" s="565"/>
      <c r="OJZ34" s="565"/>
      <c r="OKA34" s="565"/>
      <c r="OKB34" s="565"/>
      <c r="OKC34" s="565"/>
      <c r="OKD34" s="565"/>
      <c r="OKE34" s="565"/>
      <c r="OKF34" s="565"/>
      <c r="OKG34" s="565"/>
      <c r="OKH34" s="565"/>
      <c r="OKI34" s="565"/>
      <c r="OKJ34" s="565"/>
      <c r="OKK34" s="565"/>
      <c r="OKL34" s="565"/>
      <c r="OKM34" s="565"/>
      <c r="OKN34" s="565"/>
      <c r="OKO34" s="565"/>
      <c r="OKP34" s="565"/>
      <c r="OKQ34" s="565"/>
      <c r="OKR34" s="565"/>
      <c r="OKS34" s="565"/>
      <c r="OKT34" s="565"/>
      <c r="OKU34" s="565"/>
      <c r="OKV34" s="565"/>
      <c r="OKW34" s="565"/>
      <c r="OKX34" s="565"/>
      <c r="OKY34" s="565"/>
      <c r="OKZ34" s="565"/>
      <c r="OLA34" s="565"/>
      <c r="OLB34" s="565"/>
      <c r="OLC34" s="565"/>
      <c r="OLD34" s="565"/>
      <c r="OLE34" s="565"/>
      <c r="OLF34" s="565"/>
      <c r="OLG34" s="565"/>
      <c r="OLH34" s="565"/>
      <c r="OLI34" s="565"/>
      <c r="OLJ34" s="565"/>
      <c r="OLK34" s="565"/>
      <c r="OLL34" s="565"/>
      <c r="OLM34" s="565"/>
      <c r="OLN34" s="565"/>
      <c r="OLO34" s="565"/>
      <c r="OLP34" s="565"/>
      <c r="OLQ34" s="565"/>
      <c r="OLR34" s="565"/>
      <c r="OLS34" s="565"/>
      <c r="OLT34" s="565"/>
      <c r="OLU34" s="565"/>
      <c r="OLV34" s="565"/>
      <c r="OLW34" s="565"/>
      <c r="OLX34" s="565"/>
      <c r="OLY34" s="565"/>
      <c r="OLZ34" s="565"/>
      <c r="OMA34" s="565"/>
      <c r="OMB34" s="565"/>
      <c r="OMC34" s="565"/>
      <c r="OMD34" s="565"/>
      <c r="OME34" s="565"/>
      <c r="OMF34" s="565"/>
      <c r="OMG34" s="565"/>
      <c r="OMH34" s="565"/>
      <c r="OMI34" s="565"/>
      <c r="OMJ34" s="565"/>
      <c r="OMK34" s="565"/>
      <c r="OML34" s="565"/>
      <c r="OMM34" s="565"/>
      <c r="OMN34" s="565"/>
      <c r="OMO34" s="565"/>
      <c r="OMP34" s="565"/>
      <c r="OMQ34" s="565"/>
      <c r="OMR34" s="565"/>
      <c r="OMS34" s="565"/>
      <c r="OMT34" s="565"/>
      <c r="OMU34" s="565"/>
      <c r="OMV34" s="565"/>
      <c r="OMW34" s="565"/>
      <c r="OMX34" s="565"/>
      <c r="OMY34" s="565"/>
      <c r="OMZ34" s="565"/>
      <c r="ONA34" s="565"/>
      <c r="ONB34" s="565"/>
      <c r="ONC34" s="565"/>
      <c r="OND34" s="565"/>
      <c r="ONE34" s="565"/>
      <c r="ONF34" s="565"/>
      <c r="ONG34" s="565"/>
      <c r="ONH34" s="565"/>
      <c r="ONI34" s="565"/>
      <c r="ONJ34" s="565"/>
      <c r="ONK34" s="565"/>
      <c r="ONL34" s="565"/>
      <c r="ONM34" s="565"/>
      <c r="ONN34" s="565"/>
      <c r="ONO34" s="565"/>
      <c r="ONP34" s="565"/>
      <c r="ONQ34" s="565"/>
      <c r="ONR34" s="565"/>
      <c r="ONS34" s="565"/>
      <c r="ONT34" s="565"/>
      <c r="ONU34" s="565"/>
      <c r="ONV34" s="565"/>
      <c r="ONW34" s="565"/>
      <c r="ONX34" s="565"/>
      <c r="ONY34" s="565"/>
      <c r="ONZ34" s="565"/>
      <c r="OOA34" s="565"/>
      <c r="OOB34" s="565"/>
      <c r="OOC34" s="565"/>
      <c r="OOD34" s="565"/>
      <c r="OOE34" s="565"/>
      <c r="OOF34" s="565"/>
      <c r="OOG34" s="565"/>
      <c r="OOH34" s="565"/>
      <c r="OOI34" s="565"/>
      <c r="OOJ34" s="565"/>
      <c r="OOK34" s="565"/>
      <c r="OOL34" s="565"/>
      <c r="OOM34" s="565"/>
      <c r="OON34" s="565"/>
      <c r="OOO34" s="565"/>
      <c r="OOP34" s="565"/>
      <c r="OOQ34" s="565"/>
      <c r="OOR34" s="565"/>
      <c r="OOS34" s="565"/>
      <c r="OOT34" s="565"/>
      <c r="OOU34" s="565"/>
      <c r="OOV34" s="565"/>
      <c r="OOW34" s="565"/>
      <c r="OOX34" s="565"/>
      <c r="OOY34" s="565"/>
      <c r="OOZ34" s="565"/>
      <c r="OPA34" s="565"/>
      <c r="OPB34" s="565"/>
      <c r="OPC34" s="565"/>
      <c r="OPD34" s="565"/>
      <c r="OPE34" s="565"/>
      <c r="OPF34" s="565"/>
      <c r="OPG34" s="565"/>
      <c r="OPH34" s="565"/>
      <c r="OPI34" s="565"/>
      <c r="OPJ34" s="565"/>
      <c r="OPK34" s="565"/>
      <c r="OPL34" s="565"/>
      <c r="OPM34" s="565"/>
      <c r="OPN34" s="565"/>
      <c r="OPO34" s="565"/>
      <c r="OPP34" s="565"/>
      <c r="OPQ34" s="565"/>
      <c r="OPR34" s="565"/>
      <c r="OPS34" s="565"/>
      <c r="OPT34" s="565"/>
      <c r="OPU34" s="565"/>
      <c r="OPV34" s="565"/>
      <c r="OPW34" s="565"/>
      <c r="OPX34" s="565"/>
      <c r="OPY34" s="565"/>
      <c r="OPZ34" s="565"/>
      <c r="OQA34" s="565"/>
      <c r="OQB34" s="565"/>
      <c r="OQC34" s="565"/>
      <c r="OQD34" s="565"/>
      <c r="OQE34" s="565"/>
      <c r="OQF34" s="565"/>
      <c r="OQG34" s="565"/>
      <c r="OQH34" s="565"/>
      <c r="OQI34" s="565"/>
      <c r="OQJ34" s="565"/>
      <c r="OQK34" s="565"/>
      <c r="OQL34" s="565"/>
      <c r="OQM34" s="565"/>
      <c r="OQN34" s="565"/>
      <c r="OQO34" s="565"/>
      <c r="OQP34" s="565"/>
      <c r="OQQ34" s="565"/>
      <c r="OQR34" s="565"/>
      <c r="OQS34" s="565"/>
      <c r="OQT34" s="565"/>
      <c r="OQU34" s="565"/>
      <c r="OQV34" s="565"/>
      <c r="OQW34" s="565"/>
      <c r="OQX34" s="565"/>
      <c r="OQY34" s="565"/>
      <c r="OQZ34" s="565"/>
      <c r="ORA34" s="565"/>
      <c r="ORB34" s="565"/>
      <c r="ORC34" s="565"/>
      <c r="ORD34" s="565"/>
      <c r="ORE34" s="565"/>
      <c r="ORF34" s="565"/>
      <c r="ORG34" s="565"/>
      <c r="ORH34" s="565"/>
      <c r="ORI34" s="565"/>
      <c r="ORJ34" s="565"/>
      <c r="ORK34" s="565"/>
      <c r="ORL34" s="565"/>
      <c r="ORM34" s="565"/>
      <c r="ORN34" s="565"/>
      <c r="ORO34" s="565"/>
      <c r="ORP34" s="565"/>
      <c r="ORQ34" s="565"/>
      <c r="ORR34" s="565"/>
      <c r="ORS34" s="565"/>
      <c r="ORT34" s="565"/>
      <c r="ORU34" s="565"/>
      <c r="ORV34" s="565"/>
      <c r="ORW34" s="565"/>
      <c r="ORX34" s="565"/>
      <c r="ORY34" s="565"/>
      <c r="ORZ34" s="565"/>
      <c r="OSA34" s="565"/>
      <c r="OSB34" s="565"/>
      <c r="OSC34" s="565"/>
      <c r="OSD34" s="565"/>
      <c r="OSE34" s="565"/>
      <c r="OSF34" s="565"/>
      <c r="OSG34" s="565"/>
      <c r="OSH34" s="565"/>
      <c r="OSI34" s="565"/>
      <c r="OSJ34" s="565"/>
      <c r="OSK34" s="565"/>
      <c r="OSL34" s="565"/>
      <c r="OSM34" s="565"/>
      <c r="OSN34" s="565"/>
      <c r="OSO34" s="565"/>
      <c r="OSP34" s="565"/>
      <c r="OSQ34" s="565"/>
      <c r="OSR34" s="565"/>
      <c r="OSS34" s="565"/>
      <c r="OST34" s="565"/>
      <c r="OSU34" s="565"/>
      <c r="OSV34" s="565"/>
      <c r="OSW34" s="565"/>
      <c r="OSX34" s="565"/>
      <c r="OSY34" s="565"/>
      <c r="OSZ34" s="565"/>
      <c r="OTA34" s="565"/>
      <c r="OTB34" s="565"/>
      <c r="OTC34" s="565"/>
      <c r="OTD34" s="565"/>
      <c r="OTE34" s="565"/>
      <c r="OTF34" s="565"/>
      <c r="OTG34" s="565"/>
      <c r="OTH34" s="565"/>
      <c r="OTI34" s="565"/>
      <c r="OTJ34" s="565"/>
      <c r="OTK34" s="565"/>
      <c r="OTL34" s="565"/>
      <c r="OTM34" s="565"/>
      <c r="OTN34" s="565"/>
      <c r="OTO34" s="565"/>
      <c r="OTP34" s="565"/>
      <c r="OTQ34" s="565"/>
      <c r="OTR34" s="565"/>
      <c r="OTS34" s="565"/>
      <c r="OTT34" s="565"/>
      <c r="OTU34" s="565"/>
      <c r="OTV34" s="565"/>
      <c r="OTW34" s="565"/>
      <c r="OTX34" s="565"/>
      <c r="OTY34" s="565"/>
      <c r="OTZ34" s="565"/>
      <c r="OUA34" s="565"/>
      <c r="OUB34" s="565"/>
      <c r="OUC34" s="565"/>
      <c r="OUD34" s="565"/>
      <c r="OUE34" s="565"/>
      <c r="OUF34" s="565"/>
      <c r="OUG34" s="565"/>
      <c r="OUH34" s="565"/>
      <c r="OUI34" s="565"/>
      <c r="OUJ34" s="565"/>
      <c r="OUK34" s="565"/>
      <c r="OUL34" s="565"/>
      <c r="OUM34" s="565"/>
      <c r="OUN34" s="565"/>
      <c r="OUO34" s="565"/>
      <c r="OUP34" s="565"/>
      <c r="OUQ34" s="565"/>
      <c r="OUR34" s="565"/>
      <c r="OUS34" s="565"/>
      <c r="OUT34" s="565"/>
      <c r="OUU34" s="565"/>
      <c r="OUV34" s="565"/>
      <c r="OUW34" s="565"/>
      <c r="OUX34" s="565"/>
      <c r="OUY34" s="565"/>
      <c r="OUZ34" s="565"/>
      <c r="OVA34" s="565"/>
      <c r="OVB34" s="565"/>
      <c r="OVC34" s="565"/>
      <c r="OVD34" s="565"/>
      <c r="OVE34" s="565"/>
      <c r="OVF34" s="565"/>
      <c r="OVG34" s="565"/>
      <c r="OVH34" s="565"/>
      <c r="OVI34" s="565"/>
      <c r="OVJ34" s="565"/>
      <c r="OVK34" s="565"/>
      <c r="OVL34" s="565"/>
      <c r="OVM34" s="565"/>
      <c r="OVN34" s="565"/>
      <c r="OVO34" s="565"/>
      <c r="OVP34" s="565"/>
      <c r="OVQ34" s="565"/>
      <c r="OVR34" s="565"/>
      <c r="OVS34" s="565"/>
      <c r="OVT34" s="565"/>
      <c r="OVU34" s="565"/>
      <c r="OVV34" s="565"/>
      <c r="OVW34" s="565"/>
      <c r="OVX34" s="565"/>
      <c r="OVY34" s="565"/>
      <c r="OVZ34" s="565"/>
      <c r="OWA34" s="565"/>
      <c r="OWB34" s="565"/>
      <c r="OWC34" s="565"/>
      <c r="OWD34" s="565"/>
      <c r="OWE34" s="565"/>
      <c r="OWF34" s="565"/>
      <c r="OWG34" s="565"/>
      <c r="OWH34" s="565"/>
      <c r="OWI34" s="565"/>
      <c r="OWJ34" s="565"/>
      <c r="OWK34" s="565"/>
      <c r="OWL34" s="565"/>
      <c r="OWM34" s="565"/>
      <c r="OWN34" s="565"/>
      <c r="OWO34" s="565"/>
      <c r="OWP34" s="565"/>
      <c r="OWQ34" s="565"/>
      <c r="OWR34" s="565"/>
      <c r="OWS34" s="565"/>
      <c r="OWT34" s="565"/>
      <c r="OWU34" s="565"/>
      <c r="OWV34" s="565"/>
      <c r="OWW34" s="565"/>
      <c r="OWX34" s="565"/>
      <c r="OWY34" s="565"/>
      <c r="OWZ34" s="565"/>
      <c r="OXA34" s="565"/>
      <c r="OXB34" s="565"/>
      <c r="OXC34" s="565"/>
      <c r="OXD34" s="565"/>
      <c r="OXE34" s="565"/>
      <c r="OXF34" s="565"/>
      <c r="OXG34" s="565"/>
      <c r="OXH34" s="565"/>
      <c r="OXI34" s="565"/>
      <c r="OXJ34" s="565"/>
      <c r="OXK34" s="565"/>
      <c r="OXL34" s="565"/>
      <c r="OXM34" s="565"/>
      <c r="OXN34" s="565"/>
      <c r="OXO34" s="565"/>
      <c r="OXP34" s="565"/>
      <c r="OXQ34" s="565"/>
      <c r="OXR34" s="565"/>
      <c r="OXS34" s="565"/>
      <c r="OXT34" s="565"/>
      <c r="OXU34" s="565"/>
      <c r="OXV34" s="565"/>
      <c r="OXW34" s="565"/>
      <c r="OXX34" s="565"/>
      <c r="OXY34" s="565"/>
      <c r="OXZ34" s="565"/>
      <c r="OYA34" s="565"/>
      <c r="OYB34" s="565"/>
      <c r="OYC34" s="565"/>
      <c r="OYD34" s="565"/>
      <c r="OYE34" s="565"/>
      <c r="OYF34" s="565"/>
      <c r="OYG34" s="565"/>
      <c r="OYH34" s="565"/>
      <c r="OYI34" s="565"/>
      <c r="OYJ34" s="565"/>
      <c r="OYK34" s="565"/>
      <c r="OYL34" s="565"/>
      <c r="OYM34" s="565"/>
      <c r="OYN34" s="565"/>
      <c r="OYO34" s="565"/>
      <c r="OYP34" s="565"/>
      <c r="OYQ34" s="565"/>
      <c r="OYR34" s="565"/>
      <c r="OYS34" s="565"/>
      <c r="OYT34" s="565"/>
      <c r="OYU34" s="565"/>
      <c r="OYV34" s="565"/>
      <c r="OYW34" s="565"/>
      <c r="OYX34" s="565"/>
      <c r="OYY34" s="565"/>
      <c r="OYZ34" s="565"/>
      <c r="OZA34" s="565"/>
      <c r="OZB34" s="565"/>
      <c r="OZC34" s="565"/>
      <c r="OZD34" s="565"/>
      <c r="OZE34" s="565"/>
      <c r="OZF34" s="565"/>
      <c r="OZG34" s="565"/>
      <c r="OZH34" s="565"/>
      <c r="OZI34" s="565"/>
      <c r="OZJ34" s="565"/>
      <c r="OZK34" s="565"/>
      <c r="OZL34" s="565"/>
      <c r="OZM34" s="565"/>
      <c r="OZN34" s="565"/>
      <c r="OZO34" s="565"/>
      <c r="OZP34" s="565"/>
      <c r="OZQ34" s="565"/>
      <c r="OZR34" s="565"/>
      <c r="OZS34" s="565"/>
      <c r="OZT34" s="565"/>
      <c r="OZU34" s="565"/>
      <c r="OZV34" s="565"/>
      <c r="OZW34" s="565"/>
      <c r="OZX34" s="565"/>
      <c r="OZY34" s="565"/>
      <c r="OZZ34" s="565"/>
      <c r="PAA34" s="565"/>
      <c r="PAB34" s="565"/>
      <c r="PAC34" s="565"/>
      <c r="PAD34" s="565"/>
      <c r="PAE34" s="565"/>
      <c r="PAF34" s="565"/>
      <c r="PAG34" s="565"/>
      <c r="PAH34" s="565"/>
      <c r="PAI34" s="565"/>
      <c r="PAJ34" s="565"/>
      <c r="PAK34" s="565"/>
      <c r="PAL34" s="565"/>
      <c r="PAM34" s="565"/>
      <c r="PAN34" s="565"/>
      <c r="PAO34" s="565"/>
      <c r="PAP34" s="565"/>
      <c r="PAQ34" s="565"/>
      <c r="PAR34" s="565"/>
      <c r="PAS34" s="565"/>
      <c r="PAT34" s="565"/>
      <c r="PAU34" s="565"/>
      <c r="PAV34" s="565"/>
      <c r="PAW34" s="565"/>
      <c r="PAX34" s="565"/>
      <c r="PAY34" s="565"/>
      <c r="PAZ34" s="565"/>
      <c r="PBA34" s="565"/>
      <c r="PBB34" s="565"/>
      <c r="PBC34" s="565"/>
      <c r="PBD34" s="565"/>
      <c r="PBE34" s="565"/>
      <c r="PBF34" s="565"/>
      <c r="PBG34" s="565"/>
      <c r="PBH34" s="565"/>
      <c r="PBI34" s="565"/>
      <c r="PBJ34" s="565"/>
      <c r="PBK34" s="565"/>
      <c r="PBL34" s="565"/>
      <c r="PBM34" s="565"/>
      <c r="PBN34" s="565"/>
      <c r="PBO34" s="565"/>
      <c r="PBP34" s="565"/>
      <c r="PBQ34" s="565"/>
      <c r="PBR34" s="565"/>
      <c r="PBS34" s="565"/>
      <c r="PBT34" s="565"/>
      <c r="PBU34" s="565"/>
      <c r="PBV34" s="565"/>
      <c r="PBW34" s="565"/>
      <c r="PBX34" s="565"/>
      <c r="PBY34" s="565"/>
      <c r="PBZ34" s="565"/>
      <c r="PCA34" s="565"/>
      <c r="PCB34" s="565"/>
      <c r="PCC34" s="565"/>
      <c r="PCD34" s="565"/>
      <c r="PCE34" s="565"/>
      <c r="PCF34" s="565"/>
      <c r="PCG34" s="565"/>
      <c r="PCH34" s="565"/>
      <c r="PCI34" s="565"/>
      <c r="PCJ34" s="565"/>
      <c r="PCK34" s="565"/>
      <c r="PCL34" s="565"/>
      <c r="PCM34" s="565"/>
      <c r="PCN34" s="565"/>
      <c r="PCO34" s="565"/>
      <c r="PCP34" s="565"/>
      <c r="PCQ34" s="565"/>
      <c r="PCR34" s="565"/>
      <c r="PCS34" s="565"/>
      <c r="PCT34" s="565"/>
      <c r="PCU34" s="565"/>
      <c r="PCV34" s="565"/>
      <c r="PCW34" s="565"/>
      <c r="PCX34" s="565"/>
      <c r="PCY34" s="565"/>
      <c r="PCZ34" s="565"/>
      <c r="PDA34" s="565"/>
      <c r="PDB34" s="565"/>
      <c r="PDC34" s="565"/>
      <c r="PDD34" s="565"/>
      <c r="PDE34" s="565"/>
      <c r="PDF34" s="565"/>
      <c r="PDG34" s="565"/>
      <c r="PDH34" s="565"/>
      <c r="PDI34" s="565"/>
      <c r="PDJ34" s="565"/>
      <c r="PDK34" s="565"/>
      <c r="PDL34" s="565"/>
      <c r="PDM34" s="565"/>
      <c r="PDN34" s="565"/>
      <c r="PDO34" s="565"/>
      <c r="PDP34" s="565"/>
      <c r="PDQ34" s="565"/>
      <c r="PDR34" s="565"/>
      <c r="PDS34" s="565"/>
      <c r="PDT34" s="565"/>
      <c r="PDU34" s="565"/>
      <c r="PDV34" s="565"/>
      <c r="PDW34" s="565"/>
      <c r="PDX34" s="565"/>
      <c r="PDY34" s="565"/>
      <c r="PDZ34" s="565"/>
      <c r="PEA34" s="565"/>
      <c r="PEB34" s="565"/>
      <c r="PEC34" s="565"/>
      <c r="PED34" s="565"/>
      <c r="PEE34" s="565"/>
      <c r="PEF34" s="565"/>
      <c r="PEG34" s="565"/>
      <c r="PEH34" s="565"/>
      <c r="PEI34" s="565"/>
      <c r="PEJ34" s="565"/>
      <c r="PEK34" s="565"/>
      <c r="PEL34" s="565"/>
      <c r="PEM34" s="565"/>
      <c r="PEN34" s="565"/>
      <c r="PEO34" s="565"/>
      <c r="PEP34" s="565"/>
      <c r="PEQ34" s="565"/>
      <c r="PER34" s="565"/>
      <c r="PES34" s="565"/>
      <c r="PET34" s="565"/>
      <c r="PEU34" s="565"/>
      <c r="PEV34" s="565"/>
      <c r="PEW34" s="565"/>
      <c r="PEX34" s="565"/>
      <c r="PEY34" s="565"/>
      <c r="PEZ34" s="565"/>
      <c r="PFA34" s="565"/>
      <c r="PFB34" s="565"/>
      <c r="PFC34" s="565"/>
      <c r="PFD34" s="565"/>
      <c r="PFE34" s="565"/>
      <c r="PFF34" s="565"/>
      <c r="PFG34" s="565"/>
      <c r="PFH34" s="565"/>
      <c r="PFI34" s="565"/>
      <c r="PFJ34" s="565"/>
      <c r="PFK34" s="565"/>
      <c r="PFL34" s="565"/>
      <c r="PFM34" s="565"/>
      <c r="PFN34" s="565"/>
      <c r="PFO34" s="565"/>
      <c r="PFP34" s="565"/>
      <c r="PFQ34" s="565"/>
      <c r="PFR34" s="565"/>
      <c r="PFS34" s="565"/>
      <c r="PFT34" s="565"/>
      <c r="PFU34" s="565"/>
      <c r="PFV34" s="565"/>
      <c r="PFW34" s="565"/>
      <c r="PFX34" s="565"/>
      <c r="PFY34" s="565"/>
      <c r="PFZ34" s="565"/>
      <c r="PGA34" s="565"/>
      <c r="PGB34" s="565"/>
      <c r="PGC34" s="565"/>
      <c r="PGD34" s="565"/>
      <c r="PGE34" s="565"/>
      <c r="PGF34" s="565"/>
      <c r="PGG34" s="565"/>
      <c r="PGH34" s="565"/>
      <c r="PGI34" s="565"/>
      <c r="PGJ34" s="565"/>
      <c r="PGK34" s="565"/>
      <c r="PGL34" s="565"/>
      <c r="PGM34" s="565"/>
      <c r="PGN34" s="565"/>
      <c r="PGO34" s="565"/>
      <c r="PGP34" s="565"/>
      <c r="PGQ34" s="565"/>
      <c r="PGR34" s="565"/>
      <c r="PGS34" s="565"/>
      <c r="PGT34" s="565"/>
      <c r="PGU34" s="565"/>
      <c r="PGV34" s="565"/>
      <c r="PGW34" s="565"/>
      <c r="PGX34" s="565"/>
      <c r="PGY34" s="565"/>
      <c r="PGZ34" s="565"/>
      <c r="PHA34" s="565"/>
      <c r="PHB34" s="565"/>
      <c r="PHC34" s="565"/>
      <c r="PHD34" s="565"/>
      <c r="PHE34" s="565"/>
      <c r="PHF34" s="565"/>
      <c r="PHG34" s="565"/>
      <c r="PHH34" s="565"/>
      <c r="PHI34" s="565"/>
      <c r="PHJ34" s="565"/>
      <c r="PHK34" s="565"/>
      <c r="PHL34" s="565"/>
      <c r="PHM34" s="565"/>
      <c r="PHN34" s="565"/>
      <c r="PHO34" s="565"/>
      <c r="PHP34" s="565"/>
      <c r="PHQ34" s="565"/>
      <c r="PHR34" s="565"/>
      <c r="PHS34" s="565"/>
      <c r="PHT34" s="565"/>
      <c r="PHU34" s="565"/>
      <c r="PHV34" s="565"/>
      <c r="PHW34" s="565"/>
      <c r="PHX34" s="565"/>
      <c r="PHY34" s="565"/>
      <c r="PHZ34" s="565"/>
      <c r="PIA34" s="565"/>
      <c r="PIB34" s="565"/>
      <c r="PIC34" s="565"/>
      <c r="PID34" s="565"/>
      <c r="PIE34" s="565"/>
      <c r="PIF34" s="565"/>
      <c r="PIG34" s="565"/>
      <c r="PIH34" s="565"/>
      <c r="PII34" s="565"/>
      <c r="PIJ34" s="565"/>
      <c r="PIK34" s="565"/>
      <c r="PIL34" s="565"/>
      <c r="PIM34" s="565"/>
      <c r="PIN34" s="565"/>
      <c r="PIO34" s="565"/>
      <c r="PIP34" s="565"/>
      <c r="PIQ34" s="565"/>
      <c r="PIR34" s="565"/>
      <c r="PIS34" s="565"/>
      <c r="PIT34" s="565"/>
      <c r="PIU34" s="565"/>
      <c r="PIV34" s="565"/>
      <c r="PIW34" s="565"/>
      <c r="PIX34" s="565"/>
      <c r="PIY34" s="565"/>
      <c r="PIZ34" s="565"/>
      <c r="PJA34" s="565"/>
      <c r="PJB34" s="565"/>
      <c r="PJC34" s="565"/>
      <c r="PJD34" s="565"/>
      <c r="PJE34" s="565"/>
      <c r="PJF34" s="565"/>
      <c r="PJG34" s="565"/>
      <c r="PJH34" s="565"/>
      <c r="PJI34" s="565"/>
      <c r="PJJ34" s="565"/>
      <c r="PJK34" s="565"/>
      <c r="PJL34" s="565"/>
      <c r="PJM34" s="565"/>
      <c r="PJN34" s="565"/>
      <c r="PJO34" s="565"/>
      <c r="PJP34" s="565"/>
      <c r="PJQ34" s="565"/>
      <c r="PJR34" s="565"/>
      <c r="PJS34" s="565"/>
      <c r="PJT34" s="565"/>
      <c r="PJU34" s="565"/>
      <c r="PJV34" s="565"/>
      <c r="PJW34" s="565"/>
      <c r="PJX34" s="565"/>
      <c r="PJY34" s="565"/>
      <c r="PJZ34" s="565"/>
      <c r="PKA34" s="565"/>
      <c r="PKB34" s="565"/>
      <c r="PKC34" s="565"/>
      <c r="PKD34" s="565"/>
      <c r="PKE34" s="565"/>
      <c r="PKF34" s="565"/>
      <c r="PKG34" s="565"/>
      <c r="PKH34" s="565"/>
      <c r="PKI34" s="565"/>
      <c r="PKJ34" s="565"/>
      <c r="PKK34" s="565"/>
      <c r="PKL34" s="565"/>
      <c r="PKM34" s="565"/>
      <c r="PKN34" s="565"/>
      <c r="PKO34" s="565"/>
      <c r="PKP34" s="565"/>
      <c r="PKQ34" s="565"/>
      <c r="PKR34" s="565"/>
      <c r="PKS34" s="565"/>
      <c r="PKT34" s="565"/>
      <c r="PKU34" s="565"/>
      <c r="PKV34" s="565"/>
      <c r="PKW34" s="565"/>
      <c r="PKX34" s="565"/>
      <c r="PKY34" s="565"/>
      <c r="PKZ34" s="565"/>
      <c r="PLA34" s="565"/>
      <c r="PLB34" s="565"/>
      <c r="PLC34" s="565"/>
      <c r="PLD34" s="565"/>
      <c r="PLE34" s="565"/>
      <c r="PLF34" s="565"/>
      <c r="PLG34" s="565"/>
      <c r="PLH34" s="565"/>
      <c r="PLI34" s="565"/>
      <c r="PLJ34" s="565"/>
      <c r="PLK34" s="565"/>
      <c r="PLL34" s="565"/>
      <c r="PLM34" s="565"/>
      <c r="PLN34" s="565"/>
      <c r="PLO34" s="565"/>
      <c r="PLP34" s="565"/>
      <c r="PLQ34" s="565"/>
      <c r="PLR34" s="565"/>
      <c r="PLS34" s="565"/>
      <c r="PLT34" s="565"/>
      <c r="PLU34" s="565"/>
      <c r="PLV34" s="565"/>
      <c r="PLW34" s="565"/>
      <c r="PLX34" s="565"/>
      <c r="PLY34" s="565"/>
      <c r="PLZ34" s="565"/>
      <c r="PMA34" s="565"/>
      <c r="PMB34" s="565"/>
      <c r="PMC34" s="565"/>
      <c r="PMD34" s="565"/>
      <c r="PME34" s="565"/>
      <c r="PMF34" s="565"/>
      <c r="PMG34" s="565"/>
      <c r="PMH34" s="565"/>
      <c r="PMI34" s="565"/>
      <c r="PMJ34" s="565"/>
      <c r="PMK34" s="565"/>
      <c r="PML34" s="565"/>
      <c r="PMM34" s="565"/>
      <c r="PMN34" s="565"/>
      <c r="PMO34" s="565"/>
      <c r="PMP34" s="565"/>
      <c r="PMQ34" s="565"/>
      <c r="PMR34" s="565"/>
      <c r="PMS34" s="565"/>
      <c r="PMT34" s="565"/>
      <c r="PMU34" s="565"/>
      <c r="PMV34" s="565"/>
      <c r="PMW34" s="565"/>
      <c r="PMX34" s="565"/>
      <c r="PMY34" s="565"/>
      <c r="PMZ34" s="565"/>
      <c r="PNA34" s="565"/>
      <c r="PNB34" s="565"/>
      <c r="PNC34" s="565"/>
      <c r="PND34" s="565"/>
      <c r="PNE34" s="565"/>
      <c r="PNF34" s="565"/>
      <c r="PNG34" s="565"/>
      <c r="PNH34" s="565"/>
      <c r="PNI34" s="565"/>
      <c r="PNJ34" s="565"/>
      <c r="PNK34" s="565"/>
      <c r="PNL34" s="565"/>
      <c r="PNM34" s="565"/>
      <c r="PNN34" s="565"/>
      <c r="PNO34" s="565"/>
      <c r="PNP34" s="565"/>
      <c r="PNQ34" s="565"/>
      <c r="PNR34" s="565"/>
      <c r="PNS34" s="565"/>
      <c r="PNT34" s="565"/>
      <c r="PNU34" s="565"/>
      <c r="PNV34" s="565"/>
      <c r="PNW34" s="565"/>
      <c r="PNX34" s="565"/>
      <c r="PNY34" s="565"/>
      <c r="PNZ34" s="565"/>
      <c r="POA34" s="565"/>
      <c r="POB34" s="565"/>
      <c r="POC34" s="565"/>
      <c r="POD34" s="565"/>
      <c r="POE34" s="565"/>
      <c r="POF34" s="565"/>
      <c r="POG34" s="565"/>
      <c r="POH34" s="565"/>
      <c r="POI34" s="565"/>
      <c r="POJ34" s="565"/>
      <c r="POK34" s="565"/>
      <c r="POL34" s="565"/>
      <c r="POM34" s="565"/>
      <c r="PON34" s="565"/>
      <c r="POO34" s="565"/>
      <c r="POP34" s="565"/>
      <c r="POQ34" s="565"/>
      <c r="POR34" s="565"/>
      <c r="POS34" s="565"/>
      <c r="POT34" s="565"/>
      <c r="POU34" s="565"/>
      <c r="POV34" s="565"/>
      <c r="POW34" s="565"/>
      <c r="POX34" s="565"/>
      <c r="POY34" s="565"/>
      <c r="POZ34" s="565"/>
      <c r="PPA34" s="565"/>
      <c r="PPB34" s="565"/>
      <c r="PPC34" s="565"/>
      <c r="PPD34" s="565"/>
      <c r="PPE34" s="565"/>
      <c r="PPF34" s="565"/>
      <c r="PPG34" s="565"/>
      <c r="PPH34" s="565"/>
      <c r="PPI34" s="565"/>
      <c r="PPJ34" s="565"/>
      <c r="PPK34" s="565"/>
      <c r="PPL34" s="565"/>
      <c r="PPM34" s="565"/>
      <c r="PPN34" s="565"/>
      <c r="PPO34" s="565"/>
      <c r="PPP34" s="565"/>
      <c r="PPQ34" s="565"/>
      <c r="PPR34" s="565"/>
      <c r="PPS34" s="565"/>
      <c r="PPT34" s="565"/>
      <c r="PPU34" s="565"/>
      <c r="PPV34" s="565"/>
      <c r="PPW34" s="565"/>
      <c r="PPX34" s="565"/>
      <c r="PPY34" s="565"/>
      <c r="PPZ34" s="565"/>
      <c r="PQA34" s="565"/>
      <c r="PQB34" s="565"/>
      <c r="PQC34" s="565"/>
      <c r="PQD34" s="565"/>
      <c r="PQE34" s="565"/>
      <c r="PQF34" s="565"/>
      <c r="PQG34" s="565"/>
      <c r="PQH34" s="565"/>
      <c r="PQI34" s="565"/>
      <c r="PQJ34" s="565"/>
      <c r="PQK34" s="565"/>
      <c r="PQL34" s="565"/>
      <c r="PQM34" s="565"/>
      <c r="PQN34" s="565"/>
      <c r="PQO34" s="565"/>
      <c r="PQP34" s="565"/>
      <c r="PQQ34" s="565"/>
      <c r="PQR34" s="565"/>
      <c r="PQS34" s="565"/>
      <c r="PQT34" s="565"/>
      <c r="PQU34" s="565"/>
      <c r="PQV34" s="565"/>
      <c r="PQW34" s="565"/>
      <c r="PQX34" s="565"/>
      <c r="PQY34" s="565"/>
      <c r="PQZ34" s="565"/>
      <c r="PRA34" s="565"/>
      <c r="PRB34" s="565"/>
      <c r="PRC34" s="565"/>
      <c r="PRD34" s="565"/>
      <c r="PRE34" s="565"/>
      <c r="PRF34" s="565"/>
      <c r="PRG34" s="565"/>
      <c r="PRH34" s="565"/>
      <c r="PRI34" s="565"/>
      <c r="PRJ34" s="565"/>
      <c r="PRK34" s="565"/>
      <c r="PRL34" s="565"/>
      <c r="PRM34" s="565"/>
      <c r="PRN34" s="565"/>
      <c r="PRO34" s="565"/>
      <c r="PRP34" s="565"/>
      <c r="PRQ34" s="565"/>
      <c r="PRR34" s="565"/>
      <c r="PRS34" s="565"/>
      <c r="PRT34" s="565"/>
      <c r="PRU34" s="565"/>
      <c r="PRV34" s="565"/>
      <c r="PRW34" s="565"/>
      <c r="PRX34" s="565"/>
      <c r="PRY34" s="565"/>
      <c r="PRZ34" s="565"/>
      <c r="PSA34" s="565"/>
      <c r="PSB34" s="565"/>
      <c r="PSC34" s="565"/>
      <c r="PSD34" s="565"/>
      <c r="PSE34" s="565"/>
      <c r="PSF34" s="565"/>
      <c r="PSG34" s="565"/>
      <c r="PSH34" s="565"/>
      <c r="PSI34" s="565"/>
      <c r="PSJ34" s="565"/>
      <c r="PSK34" s="565"/>
      <c r="PSL34" s="565"/>
      <c r="PSM34" s="565"/>
      <c r="PSN34" s="565"/>
      <c r="PSO34" s="565"/>
      <c r="PSP34" s="565"/>
      <c r="PSQ34" s="565"/>
      <c r="PSR34" s="565"/>
      <c r="PSS34" s="565"/>
      <c r="PST34" s="565"/>
      <c r="PSU34" s="565"/>
      <c r="PSV34" s="565"/>
      <c r="PSW34" s="565"/>
      <c r="PSX34" s="565"/>
      <c r="PSY34" s="565"/>
      <c r="PSZ34" s="565"/>
      <c r="PTA34" s="565"/>
      <c r="PTB34" s="565"/>
      <c r="PTC34" s="565"/>
      <c r="PTD34" s="565"/>
      <c r="PTE34" s="565"/>
      <c r="PTF34" s="565"/>
      <c r="PTG34" s="565"/>
      <c r="PTH34" s="565"/>
      <c r="PTI34" s="565"/>
      <c r="PTJ34" s="565"/>
      <c r="PTK34" s="565"/>
      <c r="PTL34" s="565"/>
      <c r="PTM34" s="565"/>
      <c r="PTN34" s="565"/>
      <c r="PTO34" s="565"/>
      <c r="PTP34" s="565"/>
      <c r="PTQ34" s="565"/>
      <c r="PTR34" s="565"/>
      <c r="PTS34" s="565"/>
      <c r="PTT34" s="565"/>
      <c r="PTU34" s="565"/>
      <c r="PTV34" s="565"/>
      <c r="PTW34" s="565"/>
      <c r="PTX34" s="565"/>
      <c r="PTY34" s="565"/>
      <c r="PTZ34" s="565"/>
      <c r="PUA34" s="565"/>
      <c r="PUB34" s="565"/>
      <c r="PUC34" s="565"/>
      <c r="PUD34" s="565"/>
      <c r="PUE34" s="565"/>
      <c r="PUF34" s="565"/>
      <c r="PUG34" s="565"/>
      <c r="PUH34" s="565"/>
      <c r="PUI34" s="565"/>
      <c r="PUJ34" s="565"/>
      <c r="PUK34" s="565"/>
      <c r="PUL34" s="565"/>
      <c r="PUM34" s="565"/>
      <c r="PUN34" s="565"/>
      <c r="PUO34" s="565"/>
      <c r="PUP34" s="565"/>
      <c r="PUQ34" s="565"/>
      <c r="PUR34" s="565"/>
      <c r="PUS34" s="565"/>
      <c r="PUT34" s="565"/>
      <c r="PUU34" s="565"/>
      <c r="PUV34" s="565"/>
      <c r="PUW34" s="565"/>
      <c r="PUX34" s="565"/>
      <c r="PUY34" s="565"/>
      <c r="PUZ34" s="565"/>
      <c r="PVA34" s="565"/>
      <c r="PVB34" s="565"/>
      <c r="PVC34" s="565"/>
      <c r="PVD34" s="565"/>
      <c r="PVE34" s="565"/>
      <c r="PVF34" s="565"/>
      <c r="PVG34" s="565"/>
      <c r="PVH34" s="565"/>
      <c r="PVI34" s="565"/>
      <c r="PVJ34" s="565"/>
      <c r="PVK34" s="565"/>
      <c r="PVL34" s="565"/>
      <c r="PVM34" s="565"/>
      <c r="PVN34" s="565"/>
      <c r="PVO34" s="565"/>
      <c r="PVP34" s="565"/>
      <c r="PVQ34" s="565"/>
      <c r="PVR34" s="565"/>
      <c r="PVS34" s="565"/>
      <c r="PVT34" s="565"/>
      <c r="PVU34" s="565"/>
      <c r="PVV34" s="565"/>
      <c r="PVW34" s="565"/>
      <c r="PVX34" s="565"/>
      <c r="PVY34" s="565"/>
      <c r="PVZ34" s="565"/>
      <c r="PWA34" s="565"/>
      <c r="PWB34" s="565"/>
      <c r="PWC34" s="565"/>
      <c r="PWD34" s="565"/>
      <c r="PWE34" s="565"/>
      <c r="PWF34" s="565"/>
      <c r="PWG34" s="565"/>
      <c r="PWH34" s="565"/>
      <c r="PWI34" s="565"/>
      <c r="PWJ34" s="565"/>
      <c r="PWK34" s="565"/>
      <c r="PWL34" s="565"/>
      <c r="PWM34" s="565"/>
      <c r="PWN34" s="565"/>
      <c r="PWO34" s="565"/>
      <c r="PWP34" s="565"/>
      <c r="PWQ34" s="565"/>
      <c r="PWR34" s="565"/>
      <c r="PWS34" s="565"/>
      <c r="PWT34" s="565"/>
      <c r="PWU34" s="565"/>
      <c r="PWV34" s="565"/>
      <c r="PWW34" s="565"/>
      <c r="PWX34" s="565"/>
      <c r="PWY34" s="565"/>
      <c r="PWZ34" s="565"/>
      <c r="PXA34" s="565"/>
      <c r="PXB34" s="565"/>
      <c r="PXC34" s="565"/>
      <c r="PXD34" s="565"/>
      <c r="PXE34" s="565"/>
      <c r="PXF34" s="565"/>
      <c r="PXG34" s="565"/>
      <c r="PXH34" s="565"/>
      <c r="PXI34" s="565"/>
      <c r="PXJ34" s="565"/>
      <c r="PXK34" s="565"/>
      <c r="PXL34" s="565"/>
      <c r="PXM34" s="565"/>
      <c r="PXN34" s="565"/>
      <c r="PXO34" s="565"/>
      <c r="PXP34" s="565"/>
      <c r="PXQ34" s="565"/>
      <c r="PXR34" s="565"/>
      <c r="PXS34" s="565"/>
      <c r="PXT34" s="565"/>
      <c r="PXU34" s="565"/>
      <c r="PXV34" s="565"/>
      <c r="PXW34" s="565"/>
      <c r="PXX34" s="565"/>
      <c r="PXY34" s="565"/>
      <c r="PXZ34" s="565"/>
      <c r="PYA34" s="565"/>
      <c r="PYB34" s="565"/>
      <c r="PYC34" s="565"/>
      <c r="PYD34" s="565"/>
      <c r="PYE34" s="565"/>
      <c r="PYF34" s="565"/>
      <c r="PYG34" s="565"/>
      <c r="PYH34" s="565"/>
      <c r="PYI34" s="565"/>
      <c r="PYJ34" s="565"/>
      <c r="PYK34" s="565"/>
      <c r="PYL34" s="565"/>
      <c r="PYM34" s="565"/>
      <c r="PYN34" s="565"/>
      <c r="PYO34" s="565"/>
      <c r="PYP34" s="565"/>
      <c r="PYQ34" s="565"/>
      <c r="PYR34" s="565"/>
      <c r="PYS34" s="565"/>
      <c r="PYT34" s="565"/>
      <c r="PYU34" s="565"/>
      <c r="PYV34" s="565"/>
      <c r="PYW34" s="565"/>
      <c r="PYX34" s="565"/>
      <c r="PYY34" s="565"/>
      <c r="PYZ34" s="565"/>
      <c r="PZA34" s="565"/>
      <c r="PZB34" s="565"/>
      <c r="PZC34" s="565"/>
      <c r="PZD34" s="565"/>
      <c r="PZE34" s="565"/>
      <c r="PZF34" s="565"/>
      <c r="PZG34" s="565"/>
      <c r="PZH34" s="565"/>
      <c r="PZI34" s="565"/>
      <c r="PZJ34" s="565"/>
      <c r="PZK34" s="565"/>
      <c r="PZL34" s="565"/>
      <c r="PZM34" s="565"/>
      <c r="PZN34" s="565"/>
      <c r="PZO34" s="565"/>
      <c r="PZP34" s="565"/>
      <c r="PZQ34" s="565"/>
      <c r="PZR34" s="565"/>
      <c r="PZS34" s="565"/>
      <c r="PZT34" s="565"/>
      <c r="PZU34" s="565"/>
      <c r="PZV34" s="565"/>
      <c r="PZW34" s="565"/>
      <c r="PZX34" s="565"/>
      <c r="PZY34" s="565"/>
      <c r="PZZ34" s="565"/>
      <c r="QAA34" s="565"/>
      <c r="QAB34" s="565"/>
      <c r="QAC34" s="565"/>
      <c r="QAD34" s="565"/>
      <c r="QAE34" s="565"/>
      <c r="QAF34" s="565"/>
      <c r="QAG34" s="565"/>
      <c r="QAH34" s="565"/>
      <c r="QAI34" s="565"/>
      <c r="QAJ34" s="565"/>
      <c r="QAK34" s="565"/>
      <c r="QAL34" s="565"/>
      <c r="QAM34" s="565"/>
      <c r="QAN34" s="565"/>
      <c r="QAO34" s="565"/>
      <c r="QAP34" s="565"/>
      <c r="QAQ34" s="565"/>
      <c r="QAR34" s="565"/>
      <c r="QAS34" s="565"/>
      <c r="QAT34" s="565"/>
      <c r="QAU34" s="565"/>
      <c r="QAV34" s="565"/>
      <c r="QAW34" s="565"/>
      <c r="QAX34" s="565"/>
      <c r="QAY34" s="565"/>
      <c r="QAZ34" s="565"/>
      <c r="QBA34" s="565"/>
      <c r="QBB34" s="565"/>
      <c r="QBC34" s="565"/>
      <c r="QBD34" s="565"/>
      <c r="QBE34" s="565"/>
      <c r="QBF34" s="565"/>
      <c r="QBG34" s="565"/>
      <c r="QBH34" s="565"/>
      <c r="QBI34" s="565"/>
      <c r="QBJ34" s="565"/>
      <c r="QBK34" s="565"/>
      <c r="QBL34" s="565"/>
      <c r="QBM34" s="565"/>
      <c r="QBN34" s="565"/>
      <c r="QBO34" s="565"/>
      <c r="QBP34" s="565"/>
      <c r="QBQ34" s="565"/>
      <c r="QBR34" s="565"/>
      <c r="QBS34" s="565"/>
      <c r="QBT34" s="565"/>
      <c r="QBU34" s="565"/>
      <c r="QBV34" s="565"/>
      <c r="QBW34" s="565"/>
      <c r="QBX34" s="565"/>
      <c r="QBY34" s="565"/>
      <c r="QBZ34" s="565"/>
      <c r="QCA34" s="565"/>
      <c r="QCB34" s="565"/>
      <c r="QCC34" s="565"/>
      <c r="QCD34" s="565"/>
      <c r="QCE34" s="565"/>
      <c r="QCF34" s="565"/>
      <c r="QCG34" s="565"/>
      <c r="QCH34" s="565"/>
      <c r="QCI34" s="565"/>
      <c r="QCJ34" s="565"/>
      <c r="QCK34" s="565"/>
      <c r="QCL34" s="565"/>
      <c r="QCM34" s="565"/>
      <c r="QCN34" s="565"/>
      <c r="QCO34" s="565"/>
      <c r="QCP34" s="565"/>
      <c r="QCQ34" s="565"/>
      <c r="QCR34" s="565"/>
      <c r="QCS34" s="565"/>
      <c r="QCT34" s="565"/>
      <c r="QCU34" s="565"/>
      <c r="QCV34" s="565"/>
      <c r="QCW34" s="565"/>
      <c r="QCX34" s="565"/>
      <c r="QCY34" s="565"/>
      <c r="QCZ34" s="565"/>
      <c r="QDA34" s="565"/>
      <c r="QDB34" s="565"/>
      <c r="QDC34" s="565"/>
      <c r="QDD34" s="565"/>
      <c r="QDE34" s="565"/>
      <c r="QDF34" s="565"/>
      <c r="QDG34" s="565"/>
      <c r="QDH34" s="565"/>
      <c r="QDI34" s="565"/>
      <c r="QDJ34" s="565"/>
      <c r="QDK34" s="565"/>
      <c r="QDL34" s="565"/>
      <c r="QDM34" s="565"/>
      <c r="QDN34" s="565"/>
      <c r="QDO34" s="565"/>
      <c r="QDP34" s="565"/>
      <c r="QDQ34" s="565"/>
      <c r="QDR34" s="565"/>
      <c r="QDS34" s="565"/>
      <c r="QDT34" s="565"/>
      <c r="QDU34" s="565"/>
      <c r="QDV34" s="565"/>
      <c r="QDW34" s="565"/>
      <c r="QDX34" s="565"/>
      <c r="QDY34" s="565"/>
      <c r="QDZ34" s="565"/>
      <c r="QEA34" s="565"/>
      <c r="QEB34" s="565"/>
      <c r="QEC34" s="565"/>
      <c r="QED34" s="565"/>
      <c r="QEE34" s="565"/>
      <c r="QEF34" s="565"/>
      <c r="QEG34" s="565"/>
      <c r="QEH34" s="565"/>
      <c r="QEI34" s="565"/>
      <c r="QEJ34" s="565"/>
      <c r="QEK34" s="565"/>
      <c r="QEL34" s="565"/>
      <c r="QEM34" s="565"/>
      <c r="QEN34" s="565"/>
      <c r="QEO34" s="565"/>
      <c r="QEP34" s="565"/>
      <c r="QEQ34" s="565"/>
      <c r="QER34" s="565"/>
      <c r="QES34" s="565"/>
      <c r="QET34" s="565"/>
      <c r="QEU34" s="565"/>
      <c r="QEV34" s="565"/>
      <c r="QEW34" s="565"/>
      <c r="QEX34" s="565"/>
      <c r="QEY34" s="565"/>
      <c r="QEZ34" s="565"/>
      <c r="QFA34" s="565"/>
      <c r="QFB34" s="565"/>
      <c r="QFC34" s="565"/>
      <c r="QFD34" s="565"/>
      <c r="QFE34" s="565"/>
      <c r="QFF34" s="565"/>
      <c r="QFG34" s="565"/>
      <c r="QFH34" s="565"/>
      <c r="QFI34" s="565"/>
      <c r="QFJ34" s="565"/>
      <c r="QFK34" s="565"/>
      <c r="QFL34" s="565"/>
      <c r="QFM34" s="565"/>
      <c r="QFN34" s="565"/>
      <c r="QFO34" s="565"/>
      <c r="QFP34" s="565"/>
      <c r="QFQ34" s="565"/>
      <c r="QFR34" s="565"/>
      <c r="QFS34" s="565"/>
      <c r="QFT34" s="565"/>
      <c r="QFU34" s="565"/>
      <c r="QFV34" s="565"/>
      <c r="QFW34" s="565"/>
      <c r="QFX34" s="565"/>
      <c r="QFY34" s="565"/>
      <c r="QFZ34" s="565"/>
      <c r="QGA34" s="565"/>
      <c r="QGB34" s="565"/>
      <c r="QGC34" s="565"/>
      <c r="QGD34" s="565"/>
      <c r="QGE34" s="565"/>
      <c r="QGF34" s="565"/>
      <c r="QGG34" s="565"/>
      <c r="QGH34" s="565"/>
      <c r="QGI34" s="565"/>
      <c r="QGJ34" s="565"/>
      <c r="QGK34" s="565"/>
      <c r="QGL34" s="565"/>
      <c r="QGM34" s="565"/>
      <c r="QGN34" s="565"/>
      <c r="QGO34" s="565"/>
      <c r="QGP34" s="565"/>
      <c r="QGQ34" s="565"/>
      <c r="QGR34" s="565"/>
      <c r="QGS34" s="565"/>
      <c r="QGT34" s="565"/>
      <c r="QGU34" s="565"/>
      <c r="QGV34" s="565"/>
      <c r="QGW34" s="565"/>
      <c r="QGX34" s="565"/>
      <c r="QGY34" s="565"/>
      <c r="QGZ34" s="565"/>
      <c r="QHA34" s="565"/>
      <c r="QHB34" s="565"/>
      <c r="QHC34" s="565"/>
      <c r="QHD34" s="565"/>
      <c r="QHE34" s="565"/>
      <c r="QHF34" s="565"/>
      <c r="QHG34" s="565"/>
      <c r="QHH34" s="565"/>
      <c r="QHI34" s="565"/>
      <c r="QHJ34" s="565"/>
      <c r="QHK34" s="565"/>
      <c r="QHL34" s="565"/>
      <c r="QHM34" s="565"/>
      <c r="QHN34" s="565"/>
      <c r="QHO34" s="565"/>
      <c r="QHP34" s="565"/>
      <c r="QHQ34" s="565"/>
      <c r="QHR34" s="565"/>
      <c r="QHS34" s="565"/>
      <c r="QHT34" s="565"/>
      <c r="QHU34" s="565"/>
      <c r="QHV34" s="565"/>
      <c r="QHW34" s="565"/>
      <c r="QHX34" s="565"/>
      <c r="QHY34" s="565"/>
      <c r="QHZ34" s="565"/>
      <c r="QIA34" s="565"/>
      <c r="QIB34" s="565"/>
      <c r="QIC34" s="565"/>
      <c r="QID34" s="565"/>
      <c r="QIE34" s="565"/>
      <c r="QIF34" s="565"/>
      <c r="QIG34" s="565"/>
      <c r="QIH34" s="565"/>
      <c r="QII34" s="565"/>
      <c r="QIJ34" s="565"/>
      <c r="QIK34" s="565"/>
      <c r="QIL34" s="565"/>
      <c r="QIM34" s="565"/>
      <c r="QIN34" s="565"/>
      <c r="QIO34" s="565"/>
      <c r="QIP34" s="565"/>
      <c r="QIQ34" s="565"/>
      <c r="QIR34" s="565"/>
      <c r="QIS34" s="565"/>
      <c r="QIT34" s="565"/>
      <c r="QIU34" s="565"/>
      <c r="QIV34" s="565"/>
      <c r="QIW34" s="565"/>
      <c r="QIX34" s="565"/>
      <c r="QIY34" s="565"/>
      <c r="QIZ34" s="565"/>
      <c r="QJA34" s="565"/>
      <c r="QJB34" s="565"/>
      <c r="QJC34" s="565"/>
      <c r="QJD34" s="565"/>
      <c r="QJE34" s="565"/>
      <c r="QJF34" s="565"/>
      <c r="QJG34" s="565"/>
      <c r="QJH34" s="565"/>
      <c r="QJI34" s="565"/>
      <c r="QJJ34" s="565"/>
      <c r="QJK34" s="565"/>
      <c r="QJL34" s="565"/>
      <c r="QJM34" s="565"/>
      <c r="QJN34" s="565"/>
      <c r="QJO34" s="565"/>
      <c r="QJP34" s="565"/>
      <c r="QJQ34" s="565"/>
      <c r="QJR34" s="565"/>
      <c r="QJS34" s="565"/>
      <c r="QJT34" s="565"/>
      <c r="QJU34" s="565"/>
      <c r="QJV34" s="565"/>
      <c r="QJW34" s="565"/>
      <c r="QJX34" s="565"/>
      <c r="QJY34" s="565"/>
      <c r="QJZ34" s="565"/>
      <c r="QKA34" s="565"/>
      <c r="QKB34" s="565"/>
      <c r="QKC34" s="565"/>
      <c r="QKD34" s="565"/>
      <c r="QKE34" s="565"/>
      <c r="QKF34" s="565"/>
      <c r="QKG34" s="565"/>
      <c r="QKH34" s="565"/>
      <c r="QKI34" s="565"/>
      <c r="QKJ34" s="565"/>
      <c r="QKK34" s="565"/>
      <c r="QKL34" s="565"/>
      <c r="QKM34" s="565"/>
      <c r="QKN34" s="565"/>
      <c r="QKO34" s="565"/>
      <c r="QKP34" s="565"/>
      <c r="QKQ34" s="565"/>
      <c r="QKR34" s="565"/>
      <c r="QKS34" s="565"/>
      <c r="QKT34" s="565"/>
      <c r="QKU34" s="565"/>
      <c r="QKV34" s="565"/>
      <c r="QKW34" s="565"/>
      <c r="QKX34" s="565"/>
      <c r="QKY34" s="565"/>
      <c r="QKZ34" s="565"/>
      <c r="QLA34" s="565"/>
      <c r="QLB34" s="565"/>
      <c r="QLC34" s="565"/>
      <c r="QLD34" s="565"/>
      <c r="QLE34" s="565"/>
      <c r="QLF34" s="565"/>
      <c r="QLG34" s="565"/>
      <c r="QLH34" s="565"/>
      <c r="QLI34" s="565"/>
      <c r="QLJ34" s="565"/>
      <c r="QLK34" s="565"/>
      <c r="QLL34" s="565"/>
      <c r="QLM34" s="565"/>
      <c r="QLN34" s="565"/>
      <c r="QLO34" s="565"/>
      <c r="QLP34" s="565"/>
      <c r="QLQ34" s="565"/>
      <c r="QLR34" s="565"/>
      <c r="QLS34" s="565"/>
      <c r="QLT34" s="565"/>
      <c r="QLU34" s="565"/>
      <c r="QLV34" s="565"/>
      <c r="QLW34" s="565"/>
      <c r="QLX34" s="565"/>
      <c r="QLY34" s="565"/>
      <c r="QLZ34" s="565"/>
      <c r="QMA34" s="565"/>
      <c r="QMB34" s="565"/>
      <c r="QMC34" s="565"/>
      <c r="QMD34" s="565"/>
      <c r="QME34" s="565"/>
      <c r="QMF34" s="565"/>
      <c r="QMG34" s="565"/>
      <c r="QMH34" s="565"/>
      <c r="QMI34" s="565"/>
      <c r="QMJ34" s="565"/>
      <c r="QMK34" s="565"/>
      <c r="QML34" s="565"/>
      <c r="QMM34" s="565"/>
      <c r="QMN34" s="565"/>
      <c r="QMO34" s="565"/>
      <c r="QMP34" s="565"/>
      <c r="QMQ34" s="565"/>
      <c r="QMR34" s="565"/>
      <c r="QMS34" s="565"/>
      <c r="QMT34" s="565"/>
      <c r="QMU34" s="565"/>
      <c r="QMV34" s="565"/>
      <c r="QMW34" s="565"/>
      <c r="QMX34" s="565"/>
      <c r="QMY34" s="565"/>
      <c r="QMZ34" s="565"/>
      <c r="QNA34" s="565"/>
      <c r="QNB34" s="565"/>
      <c r="QNC34" s="565"/>
      <c r="QND34" s="565"/>
      <c r="QNE34" s="565"/>
      <c r="QNF34" s="565"/>
      <c r="QNG34" s="565"/>
      <c r="QNH34" s="565"/>
      <c r="QNI34" s="565"/>
      <c r="QNJ34" s="565"/>
      <c r="QNK34" s="565"/>
      <c r="QNL34" s="565"/>
      <c r="QNM34" s="565"/>
      <c r="QNN34" s="565"/>
      <c r="QNO34" s="565"/>
      <c r="QNP34" s="565"/>
      <c r="QNQ34" s="565"/>
      <c r="QNR34" s="565"/>
      <c r="QNS34" s="565"/>
      <c r="QNT34" s="565"/>
      <c r="QNU34" s="565"/>
      <c r="QNV34" s="565"/>
      <c r="QNW34" s="565"/>
      <c r="QNX34" s="565"/>
      <c r="QNY34" s="565"/>
      <c r="QNZ34" s="565"/>
      <c r="QOA34" s="565"/>
      <c r="QOB34" s="565"/>
      <c r="QOC34" s="565"/>
      <c r="QOD34" s="565"/>
      <c r="QOE34" s="565"/>
      <c r="QOF34" s="565"/>
      <c r="QOG34" s="565"/>
      <c r="QOH34" s="565"/>
      <c r="QOI34" s="565"/>
      <c r="QOJ34" s="565"/>
      <c r="QOK34" s="565"/>
      <c r="QOL34" s="565"/>
      <c r="QOM34" s="565"/>
      <c r="QON34" s="565"/>
      <c r="QOO34" s="565"/>
      <c r="QOP34" s="565"/>
      <c r="QOQ34" s="565"/>
      <c r="QOR34" s="565"/>
      <c r="QOS34" s="565"/>
      <c r="QOT34" s="565"/>
      <c r="QOU34" s="565"/>
      <c r="QOV34" s="565"/>
      <c r="QOW34" s="565"/>
      <c r="QOX34" s="565"/>
      <c r="QOY34" s="565"/>
      <c r="QOZ34" s="565"/>
      <c r="QPA34" s="565"/>
      <c r="QPB34" s="565"/>
      <c r="QPC34" s="565"/>
      <c r="QPD34" s="565"/>
      <c r="QPE34" s="565"/>
      <c r="QPF34" s="565"/>
      <c r="QPG34" s="565"/>
      <c r="QPH34" s="565"/>
      <c r="QPI34" s="565"/>
      <c r="QPJ34" s="565"/>
      <c r="QPK34" s="565"/>
      <c r="QPL34" s="565"/>
      <c r="QPM34" s="565"/>
      <c r="QPN34" s="565"/>
      <c r="QPO34" s="565"/>
      <c r="QPP34" s="565"/>
      <c r="QPQ34" s="565"/>
      <c r="QPR34" s="565"/>
      <c r="QPS34" s="565"/>
      <c r="QPT34" s="565"/>
      <c r="QPU34" s="565"/>
      <c r="QPV34" s="565"/>
      <c r="QPW34" s="565"/>
      <c r="QPX34" s="565"/>
      <c r="QPY34" s="565"/>
      <c r="QPZ34" s="565"/>
      <c r="QQA34" s="565"/>
      <c r="QQB34" s="565"/>
      <c r="QQC34" s="565"/>
      <c r="QQD34" s="565"/>
      <c r="QQE34" s="565"/>
      <c r="QQF34" s="565"/>
      <c r="QQG34" s="565"/>
      <c r="QQH34" s="565"/>
      <c r="QQI34" s="565"/>
      <c r="QQJ34" s="565"/>
      <c r="QQK34" s="565"/>
      <c r="QQL34" s="565"/>
      <c r="QQM34" s="565"/>
      <c r="QQN34" s="565"/>
      <c r="QQO34" s="565"/>
      <c r="QQP34" s="565"/>
      <c r="QQQ34" s="565"/>
      <c r="QQR34" s="565"/>
      <c r="QQS34" s="565"/>
      <c r="QQT34" s="565"/>
      <c r="QQU34" s="565"/>
      <c r="QQV34" s="565"/>
      <c r="QQW34" s="565"/>
      <c r="QQX34" s="565"/>
      <c r="QQY34" s="565"/>
      <c r="QQZ34" s="565"/>
      <c r="QRA34" s="565"/>
      <c r="QRB34" s="565"/>
      <c r="QRC34" s="565"/>
      <c r="QRD34" s="565"/>
      <c r="QRE34" s="565"/>
      <c r="QRF34" s="565"/>
      <c r="QRG34" s="565"/>
      <c r="QRH34" s="565"/>
      <c r="QRI34" s="565"/>
      <c r="QRJ34" s="565"/>
      <c r="QRK34" s="565"/>
      <c r="QRL34" s="565"/>
      <c r="QRM34" s="565"/>
      <c r="QRN34" s="565"/>
      <c r="QRO34" s="565"/>
      <c r="QRP34" s="565"/>
      <c r="QRQ34" s="565"/>
      <c r="QRR34" s="565"/>
      <c r="QRS34" s="565"/>
      <c r="QRT34" s="565"/>
      <c r="QRU34" s="565"/>
      <c r="QRV34" s="565"/>
      <c r="QRW34" s="565"/>
      <c r="QRX34" s="565"/>
      <c r="QRY34" s="565"/>
      <c r="QRZ34" s="565"/>
      <c r="QSA34" s="565"/>
      <c r="QSB34" s="565"/>
      <c r="QSC34" s="565"/>
      <c r="QSD34" s="565"/>
      <c r="QSE34" s="565"/>
      <c r="QSF34" s="565"/>
      <c r="QSG34" s="565"/>
      <c r="QSH34" s="565"/>
      <c r="QSI34" s="565"/>
      <c r="QSJ34" s="565"/>
      <c r="QSK34" s="565"/>
      <c r="QSL34" s="565"/>
      <c r="QSM34" s="565"/>
      <c r="QSN34" s="565"/>
      <c r="QSO34" s="565"/>
      <c r="QSP34" s="565"/>
      <c r="QSQ34" s="565"/>
      <c r="QSR34" s="565"/>
      <c r="QSS34" s="565"/>
      <c r="QST34" s="565"/>
      <c r="QSU34" s="565"/>
      <c r="QSV34" s="565"/>
      <c r="QSW34" s="565"/>
      <c r="QSX34" s="565"/>
      <c r="QSY34" s="565"/>
      <c r="QSZ34" s="565"/>
      <c r="QTA34" s="565"/>
      <c r="QTB34" s="565"/>
      <c r="QTC34" s="565"/>
      <c r="QTD34" s="565"/>
      <c r="QTE34" s="565"/>
      <c r="QTF34" s="565"/>
      <c r="QTG34" s="565"/>
      <c r="QTH34" s="565"/>
      <c r="QTI34" s="565"/>
      <c r="QTJ34" s="565"/>
      <c r="QTK34" s="565"/>
      <c r="QTL34" s="565"/>
      <c r="QTM34" s="565"/>
      <c r="QTN34" s="565"/>
      <c r="QTO34" s="565"/>
      <c r="QTP34" s="565"/>
      <c r="QTQ34" s="565"/>
      <c r="QTR34" s="565"/>
      <c r="QTS34" s="565"/>
      <c r="QTT34" s="565"/>
      <c r="QTU34" s="565"/>
      <c r="QTV34" s="565"/>
      <c r="QTW34" s="565"/>
      <c r="QTX34" s="565"/>
      <c r="QTY34" s="565"/>
      <c r="QTZ34" s="565"/>
      <c r="QUA34" s="565"/>
      <c r="QUB34" s="565"/>
      <c r="QUC34" s="565"/>
      <c r="QUD34" s="565"/>
      <c r="QUE34" s="565"/>
      <c r="QUF34" s="565"/>
      <c r="QUG34" s="565"/>
      <c r="QUH34" s="565"/>
      <c r="QUI34" s="565"/>
      <c r="QUJ34" s="565"/>
      <c r="QUK34" s="565"/>
      <c r="QUL34" s="565"/>
      <c r="QUM34" s="565"/>
      <c r="QUN34" s="565"/>
      <c r="QUO34" s="565"/>
      <c r="QUP34" s="565"/>
      <c r="QUQ34" s="565"/>
      <c r="QUR34" s="565"/>
      <c r="QUS34" s="565"/>
      <c r="QUT34" s="565"/>
      <c r="QUU34" s="565"/>
      <c r="QUV34" s="565"/>
      <c r="QUW34" s="565"/>
      <c r="QUX34" s="565"/>
      <c r="QUY34" s="565"/>
      <c r="QUZ34" s="565"/>
      <c r="QVA34" s="565"/>
      <c r="QVB34" s="565"/>
      <c r="QVC34" s="565"/>
      <c r="QVD34" s="565"/>
      <c r="QVE34" s="565"/>
      <c r="QVF34" s="565"/>
      <c r="QVG34" s="565"/>
      <c r="QVH34" s="565"/>
      <c r="QVI34" s="565"/>
      <c r="QVJ34" s="565"/>
      <c r="QVK34" s="565"/>
      <c r="QVL34" s="565"/>
      <c r="QVM34" s="565"/>
      <c r="QVN34" s="565"/>
      <c r="QVO34" s="565"/>
      <c r="QVP34" s="565"/>
      <c r="QVQ34" s="565"/>
      <c r="QVR34" s="565"/>
      <c r="QVS34" s="565"/>
      <c r="QVT34" s="565"/>
      <c r="QVU34" s="565"/>
      <c r="QVV34" s="565"/>
      <c r="QVW34" s="565"/>
      <c r="QVX34" s="565"/>
      <c r="QVY34" s="565"/>
      <c r="QVZ34" s="565"/>
      <c r="QWA34" s="565"/>
      <c r="QWB34" s="565"/>
      <c r="QWC34" s="565"/>
      <c r="QWD34" s="565"/>
      <c r="QWE34" s="565"/>
      <c r="QWF34" s="565"/>
      <c r="QWG34" s="565"/>
      <c r="QWH34" s="565"/>
      <c r="QWI34" s="565"/>
      <c r="QWJ34" s="565"/>
      <c r="QWK34" s="565"/>
      <c r="QWL34" s="565"/>
      <c r="QWM34" s="565"/>
      <c r="QWN34" s="565"/>
      <c r="QWO34" s="565"/>
      <c r="QWP34" s="565"/>
      <c r="QWQ34" s="565"/>
      <c r="QWR34" s="565"/>
      <c r="QWS34" s="565"/>
      <c r="QWT34" s="565"/>
      <c r="QWU34" s="565"/>
      <c r="QWV34" s="565"/>
      <c r="QWW34" s="565"/>
      <c r="QWX34" s="565"/>
      <c r="QWY34" s="565"/>
      <c r="QWZ34" s="565"/>
      <c r="QXA34" s="565"/>
      <c r="QXB34" s="565"/>
      <c r="QXC34" s="565"/>
      <c r="QXD34" s="565"/>
      <c r="QXE34" s="565"/>
      <c r="QXF34" s="565"/>
      <c r="QXG34" s="565"/>
      <c r="QXH34" s="565"/>
      <c r="QXI34" s="565"/>
      <c r="QXJ34" s="565"/>
      <c r="QXK34" s="565"/>
      <c r="QXL34" s="565"/>
      <c r="QXM34" s="565"/>
      <c r="QXN34" s="565"/>
      <c r="QXO34" s="565"/>
      <c r="QXP34" s="565"/>
      <c r="QXQ34" s="565"/>
      <c r="QXR34" s="565"/>
      <c r="QXS34" s="565"/>
      <c r="QXT34" s="565"/>
      <c r="QXU34" s="565"/>
      <c r="QXV34" s="565"/>
      <c r="QXW34" s="565"/>
      <c r="QXX34" s="565"/>
      <c r="QXY34" s="565"/>
      <c r="QXZ34" s="565"/>
      <c r="QYA34" s="565"/>
      <c r="QYB34" s="565"/>
      <c r="QYC34" s="565"/>
      <c r="QYD34" s="565"/>
      <c r="QYE34" s="565"/>
      <c r="QYF34" s="565"/>
      <c r="QYG34" s="565"/>
      <c r="QYH34" s="565"/>
      <c r="QYI34" s="565"/>
      <c r="QYJ34" s="565"/>
      <c r="QYK34" s="565"/>
      <c r="QYL34" s="565"/>
      <c r="QYM34" s="565"/>
      <c r="QYN34" s="565"/>
      <c r="QYO34" s="565"/>
      <c r="QYP34" s="565"/>
      <c r="QYQ34" s="565"/>
      <c r="QYR34" s="565"/>
      <c r="QYS34" s="565"/>
      <c r="QYT34" s="565"/>
      <c r="QYU34" s="565"/>
      <c r="QYV34" s="565"/>
      <c r="QYW34" s="565"/>
      <c r="QYX34" s="565"/>
      <c r="QYY34" s="565"/>
      <c r="QYZ34" s="565"/>
      <c r="QZA34" s="565"/>
      <c r="QZB34" s="565"/>
      <c r="QZC34" s="565"/>
      <c r="QZD34" s="565"/>
      <c r="QZE34" s="565"/>
      <c r="QZF34" s="565"/>
      <c r="QZG34" s="565"/>
      <c r="QZH34" s="565"/>
      <c r="QZI34" s="565"/>
      <c r="QZJ34" s="565"/>
      <c r="QZK34" s="565"/>
      <c r="QZL34" s="565"/>
      <c r="QZM34" s="565"/>
      <c r="QZN34" s="565"/>
      <c r="QZO34" s="565"/>
      <c r="QZP34" s="565"/>
      <c r="QZQ34" s="565"/>
      <c r="QZR34" s="565"/>
      <c r="QZS34" s="565"/>
      <c r="QZT34" s="565"/>
      <c r="QZU34" s="565"/>
      <c r="QZV34" s="565"/>
      <c r="QZW34" s="565"/>
      <c r="QZX34" s="565"/>
      <c r="QZY34" s="565"/>
      <c r="QZZ34" s="565"/>
      <c r="RAA34" s="565"/>
      <c r="RAB34" s="565"/>
      <c r="RAC34" s="565"/>
      <c r="RAD34" s="565"/>
      <c r="RAE34" s="565"/>
      <c r="RAF34" s="565"/>
      <c r="RAG34" s="565"/>
      <c r="RAH34" s="565"/>
      <c r="RAI34" s="565"/>
      <c r="RAJ34" s="565"/>
      <c r="RAK34" s="565"/>
      <c r="RAL34" s="565"/>
      <c r="RAM34" s="565"/>
      <c r="RAN34" s="565"/>
      <c r="RAO34" s="565"/>
      <c r="RAP34" s="565"/>
      <c r="RAQ34" s="565"/>
      <c r="RAR34" s="565"/>
      <c r="RAS34" s="565"/>
      <c r="RAT34" s="565"/>
      <c r="RAU34" s="565"/>
      <c r="RAV34" s="565"/>
      <c r="RAW34" s="565"/>
      <c r="RAX34" s="565"/>
      <c r="RAY34" s="565"/>
      <c r="RAZ34" s="565"/>
      <c r="RBA34" s="565"/>
      <c r="RBB34" s="565"/>
      <c r="RBC34" s="565"/>
      <c r="RBD34" s="565"/>
      <c r="RBE34" s="565"/>
      <c r="RBF34" s="565"/>
      <c r="RBG34" s="565"/>
      <c r="RBH34" s="565"/>
      <c r="RBI34" s="565"/>
      <c r="RBJ34" s="565"/>
      <c r="RBK34" s="565"/>
      <c r="RBL34" s="565"/>
      <c r="RBM34" s="565"/>
      <c r="RBN34" s="565"/>
      <c r="RBO34" s="565"/>
      <c r="RBP34" s="565"/>
      <c r="RBQ34" s="565"/>
      <c r="RBR34" s="565"/>
      <c r="RBS34" s="565"/>
      <c r="RBT34" s="565"/>
      <c r="RBU34" s="565"/>
      <c r="RBV34" s="565"/>
      <c r="RBW34" s="565"/>
      <c r="RBX34" s="565"/>
      <c r="RBY34" s="565"/>
      <c r="RBZ34" s="565"/>
      <c r="RCA34" s="565"/>
      <c r="RCB34" s="565"/>
      <c r="RCC34" s="565"/>
      <c r="RCD34" s="565"/>
      <c r="RCE34" s="565"/>
      <c r="RCF34" s="565"/>
      <c r="RCG34" s="565"/>
      <c r="RCH34" s="565"/>
      <c r="RCI34" s="565"/>
      <c r="RCJ34" s="565"/>
      <c r="RCK34" s="565"/>
      <c r="RCL34" s="565"/>
      <c r="RCM34" s="565"/>
      <c r="RCN34" s="565"/>
      <c r="RCO34" s="565"/>
      <c r="RCP34" s="565"/>
      <c r="RCQ34" s="565"/>
      <c r="RCR34" s="565"/>
      <c r="RCS34" s="565"/>
      <c r="RCT34" s="565"/>
      <c r="RCU34" s="565"/>
      <c r="RCV34" s="565"/>
      <c r="RCW34" s="565"/>
      <c r="RCX34" s="565"/>
      <c r="RCY34" s="565"/>
      <c r="RCZ34" s="565"/>
      <c r="RDA34" s="565"/>
      <c r="RDB34" s="565"/>
      <c r="RDC34" s="565"/>
      <c r="RDD34" s="565"/>
      <c r="RDE34" s="565"/>
      <c r="RDF34" s="565"/>
      <c r="RDG34" s="565"/>
      <c r="RDH34" s="565"/>
      <c r="RDI34" s="565"/>
      <c r="RDJ34" s="565"/>
      <c r="RDK34" s="565"/>
      <c r="RDL34" s="565"/>
      <c r="RDM34" s="565"/>
      <c r="RDN34" s="565"/>
      <c r="RDO34" s="565"/>
      <c r="RDP34" s="565"/>
      <c r="RDQ34" s="565"/>
      <c r="RDR34" s="565"/>
      <c r="RDS34" s="565"/>
      <c r="RDT34" s="565"/>
      <c r="RDU34" s="565"/>
      <c r="RDV34" s="565"/>
      <c r="RDW34" s="565"/>
      <c r="RDX34" s="565"/>
      <c r="RDY34" s="565"/>
      <c r="RDZ34" s="565"/>
      <c r="REA34" s="565"/>
      <c r="REB34" s="565"/>
      <c r="REC34" s="565"/>
      <c r="RED34" s="565"/>
      <c r="REE34" s="565"/>
      <c r="REF34" s="565"/>
      <c r="REG34" s="565"/>
      <c r="REH34" s="565"/>
      <c r="REI34" s="565"/>
      <c r="REJ34" s="565"/>
      <c r="REK34" s="565"/>
      <c r="REL34" s="565"/>
      <c r="REM34" s="565"/>
      <c r="REN34" s="565"/>
      <c r="REO34" s="565"/>
      <c r="REP34" s="565"/>
      <c r="REQ34" s="565"/>
      <c r="RER34" s="565"/>
      <c r="RES34" s="565"/>
      <c r="RET34" s="565"/>
      <c r="REU34" s="565"/>
      <c r="REV34" s="565"/>
      <c r="REW34" s="565"/>
      <c r="REX34" s="565"/>
      <c r="REY34" s="565"/>
      <c r="REZ34" s="565"/>
      <c r="RFA34" s="565"/>
      <c r="RFB34" s="565"/>
      <c r="RFC34" s="565"/>
      <c r="RFD34" s="565"/>
      <c r="RFE34" s="565"/>
      <c r="RFF34" s="565"/>
      <c r="RFG34" s="565"/>
      <c r="RFH34" s="565"/>
      <c r="RFI34" s="565"/>
      <c r="RFJ34" s="565"/>
      <c r="RFK34" s="565"/>
      <c r="RFL34" s="565"/>
      <c r="RFM34" s="565"/>
      <c r="RFN34" s="565"/>
      <c r="RFO34" s="565"/>
      <c r="RFP34" s="565"/>
      <c r="RFQ34" s="565"/>
      <c r="RFR34" s="565"/>
      <c r="RFS34" s="565"/>
      <c r="RFT34" s="565"/>
      <c r="RFU34" s="565"/>
      <c r="RFV34" s="565"/>
      <c r="RFW34" s="565"/>
      <c r="RFX34" s="565"/>
      <c r="RFY34" s="565"/>
      <c r="RFZ34" s="565"/>
      <c r="RGA34" s="565"/>
      <c r="RGB34" s="565"/>
      <c r="RGC34" s="565"/>
      <c r="RGD34" s="565"/>
      <c r="RGE34" s="565"/>
      <c r="RGF34" s="565"/>
      <c r="RGG34" s="565"/>
      <c r="RGH34" s="565"/>
      <c r="RGI34" s="565"/>
      <c r="RGJ34" s="565"/>
      <c r="RGK34" s="565"/>
      <c r="RGL34" s="565"/>
      <c r="RGM34" s="565"/>
      <c r="RGN34" s="565"/>
      <c r="RGO34" s="565"/>
      <c r="RGP34" s="565"/>
      <c r="RGQ34" s="565"/>
      <c r="RGR34" s="565"/>
      <c r="RGS34" s="565"/>
      <c r="RGT34" s="565"/>
      <c r="RGU34" s="565"/>
      <c r="RGV34" s="565"/>
      <c r="RGW34" s="565"/>
      <c r="RGX34" s="565"/>
      <c r="RGY34" s="565"/>
      <c r="RGZ34" s="565"/>
      <c r="RHA34" s="565"/>
      <c r="RHB34" s="565"/>
      <c r="RHC34" s="565"/>
      <c r="RHD34" s="565"/>
      <c r="RHE34" s="565"/>
      <c r="RHF34" s="565"/>
      <c r="RHG34" s="565"/>
      <c r="RHH34" s="565"/>
      <c r="RHI34" s="565"/>
      <c r="RHJ34" s="565"/>
      <c r="RHK34" s="565"/>
      <c r="RHL34" s="565"/>
      <c r="RHM34" s="565"/>
      <c r="RHN34" s="565"/>
      <c r="RHO34" s="565"/>
      <c r="RHP34" s="565"/>
      <c r="RHQ34" s="565"/>
      <c r="RHR34" s="565"/>
      <c r="RHS34" s="565"/>
      <c r="RHT34" s="565"/>
      <c r="RHU34" s="565"/>
      <c r="RHV34" s="565"/>
      <c r="RHW34" s="565"/>
      <c r="RHX34" s="565"/>
      <c r="RHY34" s="565"/>
      <c r="RHZ34" s="565"/>
      <c r="RIA34" s="565"/>
      <c r="RIB34" s="565"/>
      <c r="RIC34" s="565"/>
      <c r="RID34" s="565"/>
      <c r="RIE34" s="565"/>
      <c r="RIF34" s="565"/>
      <c r="RIG34" s="565"/>
      <c r="RIH34" s="565"/>
      <c r="RII34" s="565"/>
      <c r="RIJ34" s="565"/>
      <c r="RIK34" s="565"/>
      <c r="RIL34" s="565"/>
      <c r="RIM34" s="565"/>
      <c r="RIN34" s="565"/>
      <c r="RIO34" s="565"/>
      <c r="RIP34" s="565"/>
      <c r="RIQ34" s="565"/>
      <c r="RIR34" s="565"/>
      <c r="RIS34" s="565"/>
      <c r="RIT34" s="565"/>
      <c r="RIU34" s="565"/>
      <c r="RIV34" s="565"/>
      <c r="RIW34" s="565"/>
      <c r="RIX34" s="565"/>
      <c r="RIY34" s="565"/>
      <c r="RIZ34" s="565"/>
      <c r="RJA34" s="565"/>
      <c r="RJB34" s="565"/>
      <c r="RJC34" s="565"/>
      <c r="RJD34" s="565"/>
      <c r="RJE34" s="565"/>
      <c r="RJF34" s="565"/>
      <c r="RJG34" s="565"/>
      <c r="RJH34" s="565"/>
      <c r="RJI34" s="565"/>
      <c r="RJJ34" s="565"/>
      <c r="RJK34" s="565"/>
      <c r="RJL34" s="565"/>
      <c r="RJM34" s="565"/>
      <c r="RJN34" s="565"/>
      <c r="RJO34" s="565"/>
      <c r="RJP34" s="565"/>
      <c r="RJQ34" s="565"/>
      <c r="RJR34" s="565"/>
      <c r="RJS34" s="565"/>
      <c r="RJT34" s="565"/>
      <c r="RJU34" s="565"/>
      <c r="RJV34" s="565"/>
      <c r="RJW34" s="565"/>
      <c r="RJX34" s="565"/>
      <c r="RJY34" s="565"/>
      <c r="RJZ34" s="565"/>
      <c r="RKA34" s="565"/>
      <c r="RKB34" s="565"/>
      <c r="RKC34" s="565"/>
      <c r="RKD34" s="565"/>
      <c r="RKE34" s="565"/>
      <c r="RKF34" s="565"/>
      <c r="RKG34" s="565"/>
      <c r="RKH34" s="565"/>
      <c r="RKI34" s="565"/>
      <c r="RKJ34" s="565"/>
      <c r="RKK34" s="565"/>
      <c r="RKL34" s="565"/>
      <c r="RKM34" s="565"/>
      <c r="RKN34" s="565"/>
      <c r="RKO34" s="565"/>
      <c r="RKP34" s="565"/>
      <c r="RKQ34" s="565"/>
      <c r="RKR34" s="565"/>
      <c r="RKS34" s="565"/>
      <c r="RKT34" s="565"/>
      <c r="RKU34" s="565"/>
      <c r="RKV34" s="565"/>
      <c r="RKW34" s="565"/>
      <c r="RKX34" s="565"/>
      <c r="RKY34" s="565"/>
      <c r="RKZ34" s="565"/>
      <c r="RLA34" s="565"/>
      <c r="RLB34" s="565"/>
      <c r="RLC34" s="565"/>
      <c r="RLD34" s="565"/>
      <c r="RLE34" s="565"/>
      <c r="RLF34" s="565"/>
      <c r="RLG34" s="565"/>
      <c r="RLH34" s="565"/>
      <c r="RLI34" s="565"/>
      <c r="RLJ34" s="565"/>
      <c r="RLK34" s="565"/>
      <c r="RLL34" s="565"/>
      <c r="RLM34" s="565"/>
      <c r="RLN34" s="565"/>
      <c r="RLO34" s="565"/>
      <c r="RLP34" s="565"/>
      <c r="RLQ34" s="565"/>
      <c r="RLR34" s="565"/>
      <c r="RLS34" s="565"/>
      <c r="RLT34" s="565"/>
      <c r="RLU34" s="565"/>
      <c r="RLV34" s="565"/>
      <c r="RLW34" s="565"/>
      <c r="RLX34" s="565"/>
      <c r="RLY34" s="565"/>
      <c r="RLZ34" s="565"/>
      <c r="RMA34" s="565"/>
      <c r="RMB34" s="565"/>
      <c r="RMC34" s="565"/>
      <c r="RMD34" s="565"/>
      <c r="RME34" s="565"/>
      <c r="RMF34" s="565"/>
      <c r="RMG34" s="565"/>
      <c r="RMH34" s="565"/>
      <c r="RMI34" s="565"/>
      <c r="RMJ34" s="565"/>
      <c r="RMK34" s="565"/>
      <c r="RML34" s="565"/>
      <c r="RMM34" s="565"/>
      <c r="RMN34" s="565"/>
      <c r="RMO34" s="565"/>
      <c r="RMP34" s="565"/>
      <c r="RMQ34" s="565"/>
      <c r="RMR34" s="565"/>
      <c r="RMS34" s="565"/>
      <c r="RMT34" s="565"/>
      <c r="RMU34" s="565"/>
      <c r="RMV34" s="565"/>
      <c r="RMW34" s="565"/>
      <c r="RMX34" s="565"/>
      <c r="RMY34" s="565"/>
      <c r="RMZ34" s="565"/>
      <c r="RNA34" s="565"/>
      <c r="RNB34" s="565"/>
      <c r="RNC34" s="565"/>
      <c r="RND34" s="565"/>
      <c r="RNE34" s="565"/>
      <c r="RNF34" s="565"/>
      <c r="RNG34" s="565"/>
      <c r="RNH34" s="565"/>
      <c r="RNI34" s="565"/>
      <c r="RNJ34" s="565"/>
      <c r="RNK34" s="565"/>
      <c r="RNL34" s="565"/>
      <c r="RNM34" s="565"/>
      <c r="RNN34" s="565"/>
      <c r="RNO34" s="565"/>
      <c r="RNP34" s="565"/>
      <c r="RNQ34" s="565"/>
      <c r="RNR34" s="565"/>
      <c r="RNS34" s="565"/>
      <c r="RNT34" s="565"/>
      <c r="RNU34" s="565"/>
      <c r="RNV34" s="565"/>
      <c r="RNW34" s="565"/>
      <c r="RNX34" s="565"/>
      <c r="RNY34" s="565"/>
      <c r="RNZ34" s="565"/>
      <c r="ROA34" s="565"/>
      <c r="ROB34" s="565"/>
      <c r="ROC34" s="565"/>
      <c r="ROD34" s="565"/>
      <c r="ROE34" s="565"/>
      <c r="ROF34" s="565"/>
      <c r="ROG34" s="565"/>
      <c r="ROH34" s="565"/>
      <c r="ROI34" s="565"/>
      <c r="ROJ34" s="565"/>
      <c r="ROK34" s="565"/>
      <c r="ROL34" s="565"/>
      <c r="ROM34" s="565"/>
      <c r="RON34" s="565"/>
      <c r="ROO34" s="565"/>
      <c r="ROP34" s="565"/>
      <c r="ROQ34" s="565"/>
      <c r="ROR34" s="565"/>
      <c r="ROS34" s="565"/>
      <c r="ROT34" s="565"/>
      <c r="ROU34" s="565"/>
      <c r="ROV34" s="565"/>
      <c r="ROW34" s="565"/>
      <c r="ROX34" s="565"/>
      <c r="ROY34" s="565"/>
      <c r="ROZ34" s="565"/>
      <c r="RPA34" s="565"/>
      <c r="RPB34" s="565"/>
      <c r="RPC34" s="565"/>
      <c r="RPD34" s="565"/>
      <c r="RPE34" s="565"/>
      <c r="RPF34" s="565"/>
      <c r="RPG34" s="565"/>
      <c r="RPH34" s="565"/>
      <c r="RPI34" s="565"/>
      <c r="RPJ34" s="565"/>
      <c r="RPK34" s="565"/>
      <c r="RPL34" s="565"/>
      <c r="RPM34" s="565"/>
      <c r="RPN34" s="565"/>
      <c r="RPO34" s="565"/>
      <c r="RPP34" s="565"/>
      <c r="RPQ34" s="565"/>
      <c r="RPR34" s="565"/>
      <c r="RPS34" s="565"/>
      <c r="RPT34" s="565"/>
      <c r="RPU34" s="565"/>
      <c r="RPV34" s="565"/>
      <c r="RPW34" s="565"/>
      <c r="RPX34" s="565"/>
      <c r="RPY34" s="565"/>
      <c r="RPZ34" s="565"/>
      <c r="RQA34" s="565"/>
      <c r="RQB34" s="565"/>
      <c r="RQC34" s="565"/>
      <c r="RQD34" s="565"/>
      <c r="RQE34" s="565"/>
      <c r="RQF34" s="565"/>
      <c r="RQG34" s="565"/>
      <c r="RQH34" s="565"/>
      <c r="RQI34" s="565"/>
      <c r="RQJ34" s="565"/>
      <c r="RQK34" s="565"/>
      <c r="RQL34" s="565"/>
      <c r="RQM34" s="565"/>
      <c r="RQN34" s="565"/>
      <c r="RQO34" s="565"/>
      <c r="RQP34" s="565"/>
      <c r="RQQ34" s="565"/>
      <c r="RQR34" s="565"/>
      <c r="RQS34" s="565"/>
      <c r="RQT34" s="565"/>
      <c r="RQU34" s="565"/>
      <c r="RQV34" s="565"/>
      <c r="RQW34" s="565"/>
      <c r="RQX34" s="565"/>
      <c r="RQY34" s="565"/>
      <c r="RQZ34" s="565"/>
      <c r="RRA34" s="565"/>
      <c r="RRB34" s="565"/>
      <c r="RRC34" s="565"/>
      <c r="RRD34" s="565"/>
      <c r="RRE34" s="565"/>
      <c r="RRF34" s="565"/>
      <c r="RRG34" s="565"/>
      <c r="RRH34" s="565"/>
      <c r="RRI34" s="565"/>
      <c r="RRJ34" s="565"/>
      <c r="RRK34" s="565"/>
      <c r="RRL34" s="565"/>
      <c r="RRM34" s="565"/>
      <c r="RRN34" s="565"/>
      <c r="RRO34" s="565"/>
      <c r="RRP34" s="565"/>
      <c r="RRQ34" s="565"/>
      <c r="RRR34" s="565"/>
      <c r="RRS34" s="565"/>
      <c r="RRT34" s="565"/>
      <c r="RRU34" s="565"/>
      <c r="RRV34" s="565"/>
      <c r="RRW34" s="565"/>
      <c r="RRX34" s="565"/>
      <c r="RRY34" s="565"/>
      <c r="RRZ34" s="565"/>
      <c r="RSA34" s="565"/>
      <c r="RSB34" s="565"/>
      <c r="RSC34" s="565"/>
      <c r="RSD34" s="565"/>
      <c r="RSE34" s="565"/>
      <c r="RSF34" s="565"/>
      <c r="RSG34" s="565"/>
      <c r="RSH34" s="565"/>
      <c r="RSI34" s="565"/>
      <c r="RSJ34" s="565"/>
      <c r="RSK34" s="565"/>
      <c r="RSL34" s="565"/>
      <c r="RSM34" s="565"/>
      <c r="RSN34" s="565"/>
      <c r="RSO34" s="565"/>
      <c r="RSP34" s="565"/>
      <c r="RSQ34" s="565"/>
      <c r="RSR34" s="565"/>
      <c r="RSS34" s="565"/>
      <c r="RST34" s="565"/>
      <c r="RSU34" s="565"/>
      <c r="RSV34" s="565"/>
      <c r="RSW34" s="565"/>
      <c r="RSX34" s="565"/>
      <c r="RSY34" s="565"/>
      <c r="RSZ34" s="565"/>
      <c r="RTA34" s="565"/>
      <c r="RTB34" s="565"/>
      <c r="RTC34" s="565"/>
      <c r="RTD34" s="565"/>
      <c r="RTE34" s="565"/>
      <c r="RTF34" s="565"/>
      <c r="RTG34" s="565"/>
      <c r="RTH34" s="565"/>
      <c r="RTI34" s="565"/>
      <c r="RTJ34" s="565"/>
      <c r="RTK34" s="565"/>
      <c r="RTL34" s="565"/>
      <c r="RTM34" s="565"/>
      <c r="RTN34" s="565"/>
      <c r="RTO34" s="565"/>
      <c r="RTP34" s="565"/>
      <c r="RTQ34" s="565"/>
      <c r="RTR34" s="565"/>
      <c r="RTS34" s="565"/>
      <c r="RTT34" s="565"/>
      <c r="RTU34" s="565"/>
      <c r="RTV34" s="565"/>
      <c r="RTW34" s="565"/>
      <c r="RTX34" s="565"/>
      <c r="RTY34" s="565"/>
      <c r="RTZ34" s="565"/>
      <c r="RUA34" s="565"/>
      <c r="RUB34" s="565"/>
      <c r="RUC34" s="565"/>
      <c r="RUD34" s="565"/>
      <c r="RUE34" s="565"/>
      <c r="RUF34" s="565"/>
      <c r="RUG34" s="565"/>
      <c r="RUH34" s="565"/>
      <c r="RUI34" s="565"/>
      <c r="RUJ34" s="565"/>
      <c r="RUK34" s="565"/>
      <c r="RUL34" s="565"/>
      <c r="RUM34" s="565"/>
      <c r="RUN34" s="565"/>
      <c r="RUO34" s="565"/>
      <c r="RUP34" s="565"/>
      <c r="RUQ34" s="565"/>
      <c r="RUR34" s="565"/>
      <c r="RUS34" s="565"/>
      <c r="RUT34" s="565"/>
      <c r="RUU34" s="565"/>
      <c r="RUV34" s="565"/>
      <c r="RUW34" s="565"/>
      <c r="RUX34" s="565"/>
      <c r="RUY34" s="565"/>
      <c r="RUZ34" s="565"/>
      <c r="RVA34" s="565"/>
      <c r="RVB34" s="565"/>
      <c r="RVC34" s="565"/>
      <c r="RVD34" s="565"/>
      <c r="RVE34" s="565"/>
      <c r="RVF34" s="565"/>
      <c r="RVG34" s="565"/>
      <c r="RVH34" s="565"/>
      <c r="RVI34" s="565"/>
      <c r="RVJ34" s="565"/>
      <c r="RVK34" s="565"/>
      <c r="RVL34" s="565"/>
      <c r="RVM34" s="565"/>
      <c r="RVN34" s="565"/>
      <c r="RVO34" s="565"/>
      <c r="RVP34" s="565"/>
      <c r="RVQ34" s="565"/>
      <c r="RVR34" s="565"/>
      <c r="RVS34" s="565"/>
      <c r="RVT34" s="565"/>
      <c r="RVU34" s="565"/>
      <c r="RVV34" s="565"/>
      <c r="RVW34" s="565"/>
      <c r="RVX34" s="565"/>
      <c r="RVY34" s="565"/>
      <c r="RVZ34" s="565"/>
      <c r="RWA34" s="565"/>
      <c r="RWB34" s="565"/>
      <c r="RWC34" s="565"/>
      <c r="RWD34" s="565"/>
      <c r="RWE34" s="565"/>
      <c r="RWF34" s="565"/>
      <c r="RWG34" s="565"/>
      <c r="RWH34" s="565"/>
      <c r="RWI34" s="565"/>
      <c r="RWJ34" s="565"/>
      <c r="RWK34" s="565"/>
      <c r="RWL34" s="565"/>
      <c r="RWM34" s="565"/>
      <c r="RWN34" s="565"/>
      <c r="RWO34" s="565"/>
      <c r="RWP34" s="565"/>
      <c r="RWQ34" s="565"/>
      <c r="RWR34" s="565"/>
      <c r="RWS34" s="565"/>
      <c r="RWT34" s="565"/>
      <c r="RWU34" s="565"/>
      <c r="RWV34" s="565"/>
      <c r="RWW34" s="565"/>
      <c r="RWX34" s="565"/>
      <c r="RWY34" s="565"/>
      <c r="RWZ34" s="565"/>
      <c r="RXA34" s="565"/>
      <c r="RXB34" s="565"/>
      <c r="RXC34" s="565"/>
      <c r="RXD34" s="565"/>
      <c r="RXE34" s="565"/>
      <c r="RXF34" s="565"/>
      <c r="RXG34" s="565"/>
      <c r="RXH34" s="565"/>
      <c r="RXI34" s="565"/>
      <c r="RXJ34" s="565"/>
      <c r="RXK34" s="565"/>
      <c r="RXL34" s="565"/>
      <c r="RXM34" s="565"/>
      <c r="RXN34" s="565"/>
      <c r="RXO34" s="565"/>
      <c r="RXP34" s="565"/>
      <c r="RXQ34" s="565"/>
      <c r="RXR34" s="565"/>
      <c r="RXS34" s="565"/>
      <c r="RXT34" s="565"/>
      <c r="RXU34" s="565"/>
      <c r="RXV34" s="565"/>
      <c r="RXW34" s="565"/>
      <c r="RXX34" s="565"/>
      <c r="RXY34" s="565"/>
      <c r="RXZ34" s="565"/>
      <c r="RYA34" s="565"/>
      <c r="RYB34" s="565"/>
      <c r="RYC34" s="565"/>
      <c r="RYD34" s="565"/>
      <c r="RYE34" s="565"/>
      <c r="RYF34" s="565"/>
      <c r="RYG34" s="565"/>
      <c r="RYH34" s="565"/>
      <c r="RYI34" s="565"/>
      <c r="RYJ34" s="565"/>
      <c r="RYK34" s="565"/>
      <c r="RYL34" s="565"/>
      <c r="RYM34" s="565"/>
      <c r="RYN34" s="565"/>
      <c r="RYO34" s="565"/>
      <c r="RYP34" s="565"/>
      <c r="RYQ34" s="565"/>
      <c r="RYR34" s="565"/>
      <c r="RYS34" s="565"/>
      <c r="RYT34" s="565"/>
      <c r="RYU34" s="565"/>
      <c r="RYV34" s="565"/>
      <c r="RYW34" s="565"/>
      <c r="RYX34" s="565"/>
      <c r="RYY34" s="565"/>
      <c r="RYZ34" s="565"/>
      <c r="RZA34" s="565"/>
      <c r="RZB34" s="565"/>
      <c r="RZC34" s="565"/>
      <c r="RZD34" s="565"/>
      <c r="RZE34" s="565"/>
      <c r="RZF34" s="565"/>
      <c r="RZG34" s="565"/>
      <c r="RZH34" s="565"/>
      <c r="RZI34" s="565"/>
      <c r="RZJ34" s="565"/>
      <c r="RZK34" s="565"/>
      <c r="RZL34" s="565"/>
      <c r="RZM34" s="565"/>
      <c r="RZN34" s="565"/>
      <c r="RZO34" s="565"/>
      <c r="RZP34" s="565"/>
      <c r="RZQ34" s="565"/>
      <c r="RZR34" s="565"/>
      <c r="RZS34" s="565"/>
      <c r="RZT34" s="565"/>
      <c r="RZU34" s="565"/>
      <c r="RZV34" s="565"/>
      <c r="RZW34" s="565"/>
      <c r="RZX34" s="565"/>
      <c r="RZY34" s="565"/>
      <c r="RZZ34" s="565"/>
      <c r="SAA34" s="565"/>
      <c r="SAB34" s="565"/>
      <c r="SAC34" s="565"/>
      <c r="SAD34" s="565"/>
      <c r="SAE34" s="565"/>
      <c r="SAF34" s="565"/>
      <c r="SAG34" s="565"/>
      <c r="SAH34" s="565"/>
      <c r="SAI34" s="565"/>
      <c r="SAJ34" s="565"/>
      <c r="SAK34" s="565"/>
      <c r="SAL34" s="565"/>
      <c r="SAM34" s="565"/>
      <c r="SAN34" s="565"/>
      <c r="SAO34" s="565"/>
      <c r="SAP34" s="565"/>
      <c r="SAQ34" s="565"/>
      <c r="SAR34" s="565"/>
      <c r="SAS34" s="565"/>
      <c r="SAT34" s="565"/>
      <c r="SAU34" s="565"/>
      <c r="SAV34" s="565"/>
      <c r="SAW34" s="565"/>
      <c r="SAX34" s="565"/>
      <c r="SAY34" s="565"/>
      <c r="SAZ34" s="565"/>
      <c r="SBA34" s="565"/>
      <c r="SBB34" s="565"/>
      <c r="SBC34" s="565"/>
      <c r="SBD34" s="565"/>
      <c r="SBE34" s="565"/>
      <c r="SBF34" s="565"/>
      <c r="SBG34" s="565"/>
      <c r="SBH34" s="565"/>
      <c r="SBI34" s="565"/>
      <c r="SBJ34" s="565"/>
      <c r="SBK34" s="565"/>
      <c r="SBL34" s="565"/>
      <c r="SBM34" s="565"/>
      <c r="SBN34" s="565"/>
      <c r="SBO34" s="565"/>
      <c r="SBP34" s="565"/>
      <c r="SBQ34" s="565"/>
      <c r="SBR34" s="565"/>
      <c r="SBS34" s="565"/>
      <c r="SBT34" s="565"/>
      <c r="SBU34" s="565"/>
      <c r="SBV34" s="565"/>
      <c r="SBW34" s="565"/>
      <c r="SBX34" s="565"/>
      <c r="SBY34" s="565"/>
      <c r="SBZ34" s="565"/>
      <c r="SCA34" s="565"/>
      <c r="SCB34" s="565"/>
      <c r="SCC34" s="565"/>
      <c r="SCD34" s="565"/>
      <c r="SCE34" s="565"/>
      <c r="SCF34" s="565"/>
      <c r="SCG34" s="565"/>
      <c r="SCH34" s="565"/>
      <c r="SCI34" s="565"/>
      <c r="SCJ34" s="565"/>
      <c r="SCK34" s="565"/>
      <c r="SCL34" s="565"/>
      <c r="SCM34" s="565"/>
      <c r="SCN34" s="565"/>
      <c r="SCO34" s="565"/>
      <c r="SCP34" s="565"/>
      <c r="SCQ34" s="565"/>
      <c r="SCR34" s="565"/>
      <c r="SCS34" s="565"/>
      <c r="SCT34" s="565"/>
      <c r="SCU34" s="565"/>
      <c r="SCV34" s="565"/>
      <c r="SCW34" s="565"/>
      <c r="SCX34" s="565"/>
      <c r="SCY34" s="565"/>
      <c r="SCZ34" s="565"/>
      <c r="SDA34" s="565"/>
      <c r="SDB34" s="565"/>
      <c r="SDC34" s="565"/>
      <c r="SDD34" s="565"/>
      <c r="SDE34" s="565"/>
      <c r="SDF34" s="565"/>
      <c r="SDG34" s="565"/>
      <c r="SDH34" s="565"/>
      <c r="SDI34" s="565"/>
      <c r="SDJ34" s="565"/>
      <c r="SDK34" s="565"/>
      <c r="SDL34" s="565"/>
      <c r="SDM34" s="565"/>
      <c r="SDN34" s="565"/>
      <c r="SDO34" s="565"/>
      <c r="SDP34" s="565"/>
      <c r="SDQ34" s="565"/>
      <c r="SDR34" s="565"/>
      <c r="SDS34" s="565"/>
      <c r="SDT34" s="565"/>
      <c r="SDU34" s="565"/>
      <c r="SDV34" s="565"/>
      <c r="SDW34" s="565"/>
      <c r="SDX34" s="565"/>
      <c r="SDY34" s="565"/>
      <c r="SDZ34" s="565"/>
      <c r="SEA34" s="565"/>
      <c r="SEB34" s="565"/>
      <c r="SEC34" s="565"/>
      <c r="SED34" s="565"/>
      <c r="SEE34" s="565"/>
      <c r="SEF34" s="565"/>
      <c r="SEG34" s="565"/>
      <c r="SEH34" s="565"/>
      <c r="SEI34" s="565"/>
      <c r="SEJ34" s="565"/>
      <c r="SEK34" s="565"/>
      <c r="SEL34" s="565"/>
      <c r="SEM34" s="565"/>
      <c r="SEN34" s="565"/>
      <c r="SEO34" s="565"/>
      <c r="SEP34" s="565"/>
      <c r="SEQ34" s="565"/>
      <c r="SER34" s="565"/>
      <c r="SES34" s="565"/>
      <c r="SET34" s="565"/>
      <c r="SEU34" s="565"/>
      <c r="SEV34" s="565"/>
      <c r="SEW34" s="565"/>
      <c r="SEX34" s="565"/>
      <c r="SEY34" s="565"/>
      <c r="SEZ34" s="565"/>
      <c r="SFA34" s="565"/>
      <c r="SFB34" s="565"/>
      <c r="SFC34" s="565"/>
      <c r="SFD34" s="565"/>
      <c r="SFE34" s="565"/>
      <c r="SFF34" s="565"/>
      <c r="SFG34" s="565"/>
      <c r="SFH34" s="565"/>
      <c r="SFI34" s="565"/>
      <c r="SFJ34" s="565"/>
      <c r="SFK34" s="565"/>
      <c r="SFL34" s="565"/>
      <c r="SFM34" s="565"/>
      <c r="SFN34" s="565"/>
      <c r="SFO34" s="565"/>
      <c r="SFP34" s="565"/>
      <c r="SFQ34" s="565"/>
      <c r="SFR34" s="565"/>
      <c r="SFS34" s="565"/>
      <c r="SFT34" s="565"/>
      <c r="SFU34" s="565"/>
      <c r="SFV34" s="565"/>
      <c r="SFW34" s="565"/>
      <c r="SFX34" s="565"/>
      <c r="SFY34" s="565"/>
      <c r="SFZ34" s="565"/>
      <c r="SGA34" s="565"/>
      <c r="SGB34" s="565"/>
      <c r="SGC34" s="565"/>
      <c r="SGD34" s="565"/>
      <c r="SGE34" s="565"/>
      <c r="SGF34" s="565"/>
      <c r="SGG34" s="565"/>
      <c r="SGH34" s="565"/>
      <c r="SGI34" s="565"/>
      <c r="SGJ34" s="565"/>
      <c r="SGK34" s="565"/>
      <c r="SGL34" s="565"/>
      <c r="SGM34" s="565"/>
      <c r="SGN34" s="565"/>
      <c r="SGO34" s="565"/>
      <c r="SGP34" s="565"/>
      <c r="SGQ34" s="565"/>
      <c r="SGR34" s="565"/>
      <c r="SGS34" s="565"/>
      <c r="SGT34" s="565"/>
      <c r="SGU34" s="565"/>
      <c r="SGV34" s="565"/>
      <c r="SGW34" s="565"/>
      <c r="SGX34" s="565"/>
      <c r="SGY34" s="565"/>
      <c r="SGZ34" s="565"/>
      <c r="SHA34" s="565"/>
      <c r="SHB34" s="565"/>
      <c r="SHC34" s="565"/>
      <c r="SHD34" s="565"/>
      <c r="SHE34" s="565"/>
      <c r="SHF34" s="565"/>
      <c r="SHG34" s="565"/>
      <c r="SHH34" s="565"/>
      <c r="SHI34" s="565"/>
      <c r="SHJ34" s="565"/>
      <c r="SHK34" s="565"/>
      <c r="SHL34" s="565"/>
      <c r="SHM34" s="565"/>
      <c r="SHN34" s="565"/>
      <c r="SHO34" s="565"/>
      <c r="SHP34" s="565"/>
      <c r="SHQ34" s="565"/>
      <c r="SHR34" s="565"/>
      <c r="SHS34" s="565"/>
      <c r="SHT34" s="565"/>
      <c r="SHU34" s="565"/>
      <c r="SHV34" s="565"/>
      <c r="SHW34" s="565"/>
      <c r="SHX34" s="565"/>
      <c r="SHY34" s="565"/>
      <c r="SHZ34" s="565"/>
      <c r="SIA34" s="565"/>
      <c r="SIB34" s="565"/>
      <c r="SIC34" s="565"/>
      <c r="SID34" s="565"/>
      <c r="SIE34" s="565"/>
      <c r="SIF34" s="565"/>
      <c r="SIG34" s="565"/>
      <c r="SIH34" s="565"/>
      <c r="SII34" s="565"/>
      <c r="SIJ34" s="565"/>
      <c r="SIK34" s="565"/>
      <c r="SIL34" s="565"/>
      <c r="SIM34" s="565"/>
      <c r="SIN34" s="565"/>
      <c r="SIO34" s="565"/>
      <c r="SIP34" s="565"/>
      <c r="SIQ34" s="565"/>
      <c r="SIR34" s="565"/>
      <c r="SIS34" s="565"/>
      <c r="SIT34" s="565"/>
      <c r="SIU34" s="565"/>
      <c r="SIV34" s="565"/>
      <c r="SIW34" s="565"/>
      <c r="SIX34" s="565"/>
      <c r="SIY34" s="565"/>
      <c r="SIZ34" s="565"/>
      <c r="SJA34" s="565"/>
      <c r="SJB34" s="565"/>
      <c r="SJC34" s="565"/>
      <c r="SJD34" s="565"/>
      <c r="SJE34" s="565"/>
      <c r="SJF34" s="565"/>
      <c r="SJG34" s="565"/>
      <c r="SJH34" s="565"/>
      <c r="SJI34" s="565"/>
      <c r="SJJ34" s="565"/>
      <c r="SJK34" s="565"/>
      <c r="SJL34" s="565"/>
      <c r="SJM34" s="565"/>
      <c r="SJN34" s="565"/>
      <c r="SJO34" s="565"/>
      <c r="SJP34" s="565"/>
      <c r="SJQ34" s="565"/>
      <c r="SJR34" s="565"/>
      <c r="SJS34" s="565"/>
      <c r="SJT34" s="565"/>
      <c r="SJU34" s="565"/>
      <c r="SJV34" s="565"/>
      <c r="SJW34" s="565"/>
      <c r="SJX34" s="565"/>
      <c r="SJY34" s="565"/>
      <c r="SJZ34" s="565"/>
      <c r="SKA34" s="565"/>
      <c r="SKB34" s="565"/>
      <c r="SKC34" s="565"/>
      <c r="SKD34" s="565"/>
      <c r="SKE34" s="565"/>
      <c r="SKF34" s="565"/>
      <c r="SKG34" s="565"/>
      <c r="SKH34" s="565"/>
      <c r="SKI34" s="565"/>
      <c r="SKJ34" s="565"/>
      <c r="SKK34" s="565"/>
      <c r="SKL34" s="565"/>
      <c r="SKM34" s="565"/>
      <c r="SKN34" s="565"/>
      <c r="SKO34" s="565"/>
      <c r="SKP34" s="565"/>
      <c r="SKQ34" s="565"/>
      <c r="SKR34" s="565"/>
      <c r="SKS34" s="565"/>
      <c r="SKT34" s="565"/>
      <c r="SKU34" s="565"/>
      <c r="SKV34" s="565"/>
      <c r="SKW34" s="565"/>
      <c r="SKX34" s="565"/>
      <c r="SKY34" s="565"/>
      <c r="SKZ34" s="565"/>
      <c r="SLA34" s="565"/>
      <c r="SLB34" s="565"/>
      <c r="SLC34" s="565"/>
      <c r="SLD34" s="565"/>
      <c r="SLE34" s="565"/>
      <c r="SLF34" s="565"/>
      <c r="SLG34" s="565"/>
      <c r="SLH34" s="565"/>
      <c r="SLI34" s="565"/>
      <c r="SLJ34" s="565"/>
      <c r="SLK34" s="565"/>
      <c r="SLL34" s="565"/>
      <c r="SLM34" s="565"/>
      <c r="SLN34" s="565"/>
      <c r="SLO34" s="565"/>
      <c r="SLP34" s="565"/>
      <c r="SLQ34" s="565"/>
      <c r="SLR34" s="565"/>
      <c r="SLS34" s="565"/>
      <c r="SLT34" s="565"/>
      <c r="SLU34" s="565"/>
      <c r="SLV34" s="565"/>
      <c r="SLW34" s="565"/>
      <c r="SLX34" s="565"/>
      <c r="SLY34" s="565"/>
      <c r="SLZ34" s="565"/>
      <c r="SMA34" s="565"/>
      <c r="SMB34" s="565"/>
      <c r="SMC34" s="565"/>
      <c r="SMD34" s="565"/>
      <c r="SME34" s="565"/>
      <c r="SMF34" s="565"/>
      <c r="SMG34" s="565"/>
      <c r="SMH34" s="565"/>
      <c r="SMI34" s="565"/>
      <c r="SMJ34" s="565"/>
      <c r="SMK34" s="565"/>
      <c r="SML34" s="565"/>
      <c r="SMM34" s="565"/>
      <c r="SMN34" s="565"/>
      <c r="SMO34" s="565"/>
      <c r="SMP34" s="565"/>
      <c r="SMQ34" s="565"/>
      <c r="SMR34" s="565"/>
      <c r="SMS34" s="565"/>
      <c r="SMT34" s="565"/>
      <c r="SMU34" s="565"/>
      <c r="SMV34" s="565"/>
      <c r="SMW34" s="565"/>
      <c r="SMX34" s="565"/>
      <c r="SMY34" s="565"/>
      <c r="SMZ34" s="565"/>
      <c r="SNA34" s="565"/>
      <c r="SNB34" s="565"/>
      <c r="SNC34" s="565"/>
      <c r="SND34" s="565"/>
      <c r="SNE34" s="565"/>
      <c r="SNF34" s="565"/>
      <c r="SNG34" s="565"/>
      <c r="SNH34" s="565"/>
      <c r="SNI34" s="565"/>
      <c r="SNJ34" s="565"/>
      <c r="SNK34" s="565"/>
      <c r="SNL34" s="565"/>
      <c r="SNM34" s="565"/>
      <c r="SNN34" s="565"/>
      <c r="SNO34" s="565"/>
      <c r="SNP34" s="565"/>
      <c r="SNQ34" s="565"/>
      <c r="SNR34" s="565"/>
      <c r="SNS34" s="565"/>
      <c r="SNT34" s="565"/>
      <c r="SNU34" s="565"/>
      <c r="SNV34" s="565"/>
      <c r="SNW34" s="565"/>
      <c r="SNX34" s="565"/>
      <c r="SNY34" s="565"/>
      <c r="SNZ34" s="565"/>
      <c r="SOA34" s="565"/>
      <c r="SOB34" s="565"/>
      <c r="SOC34" s="565"/>
      <c r="SOD34" s="565"/>
      <c r="SOE34" s="565"/>
      <c r="SOF34" s="565"/>
      <c r="SOG34" s="565"/>
      <c r="SOH34" s="565"/>
      <c r="SOI34" s="565"/>
      <c r="SOJ34" s="565"/>
      <c r="SOK34" s="565"/>
      <c r="SOL34" s="565"/>
      <c r="SOM34" s="565"/>
      <c r="SON34" s="565"/>
      <c r="SOO34" s="565"/>
      <c r="SOP34" s="565"/>
      <c r="SOQ34" s="565"/>
      <c r="SOR34" s="565"/>
      <c r="SOS34" s="565"/>
      <c r="SOT34" s="565"/>
      <c r="SOU34" s="565"/>
      <c r="SOV34" s="565"/>
      <c r="SOW34" s="565"/>
      <c r="SOX34" s="565"/>
      <c r="SOY34" s="565"/>
      <c r="SOZ34" s="565"/>
      <c r="SPA34" s="565"/>
      <c r="SPB34" s="565"/>
      <c r="SPC34" s="565"/>
      <c r="SPD34" s="565"/>
      <c r="SPE34" s="565"/>
      <c r="SPF34" s="565"/>
      <c r="SPG34" s="565"/>
      <c r="SPH34" s="565"/>
      <c r="SPI34" s="565"/>
      <c r="SPJ34" s="565"/>
      <c r="SPK34" s="565"/>
      <c r="SPL34" s="565"/>
      <c r="SPM34" s="565"/>
      <c r="SPN34" s="565"/>
      <c r="SPO34" s="565"/>
      <c r="SPP34" s="565"/>
      <c r="SPQ34" s="565"/>
      <c r="SPR34" s="565"/>
      <c r="SPS34" s="565"/>
      <c r="SPT34" s="565"/>
      <c r="SPU34" s="565"/>
      <c r="SPV34" s="565"/>
      <c r="SPW34" s="565"/>
      <c r="SPX34" s="565"/>
      <c r="SPY34" s="565"/>
      <c r="SPZ34" s="565"/>
      <c r="SQA34" s="565"/>
      <c r="SQB34" s="565"/>
      <c r="SQC34" s="565"/>
      <c r="SQD34" s="565"/>
      <c r="SQE34" s="565"/>
      <c r="SQF34" s="565"/>
      <c r="SQG34" s="565"/>
      <c r="SQH34" s="565"/>
      <c r="SQI34" s="565"/>
      <c r="SQJ34" s="565"/>
      <c r="SQK34" s="565"/>
      <c r="SQL34" s="565"/>
      <c r="SQM34" s="565"/>
      <c r="SQN34" s="565"/>
      <c r="SQO34" s="565"/>
      <c r="SQP34" s="565"/>
      <c r="SQQ34" s="565"/>
      <c r="SQR34" s="565"/>
      <c r="SQS34" s="565"/>
      <c r="SQT34" s="565"/>
      <c r="SQU34" s="565"/>
      <c r="SQV34" s="565"/>
      <c r="SQW34" s="565"/>
      <c r="SQX34" s="565"/>
      <c r="SQY34" s="565"/>
      <c r="SQZ34" s="565"/>
      <c r="SRA34" s="565"/>
      <c r="SRB34" s="565"/>
      <c r="SRC34" s="565"/>
      <c r="SRD34" s="565"/>
      <c r="SRE34" s="565"/>
      <c r="SRF34" s="565"/>
      <c r="SRG34" s="565"/>
      <c r="SRH34" s="565"/>
      <c r="SRI34" s="565"/>
      <c r="SRJ34" s="565"/>
      <c r="SRK34" s="565"/>
      <c r="SRL34" s="565"/>
      <c r="SRM34" s="565"/>
      <c r="SRN34" s="565"/>
      <c r="SRO34" s="565"/>
      <c r="SRP34" s="565"/>
      <c r="SRQ34" s="565"/>
      <c r="SRR34" s="565"/>
      <c r="SRS34" s="565"/>
      <c r="SRT34" s="565"/>
      <c r="SRU34" s="565"/>
      <c r="SRV34" s="565"/>
      <c r="SRW34" s="565"/>
      <c r="SRX34" s="565"/>
      <c r="SRY34" s="565"/>
      <c r="SRZ34" s="565"/>
      <c r="SSA34" s="565"/>
      <c r="SSB34" s="565"/>
      <c r="SSC34" s="565"/>
      <c r="SSD34" s="565"/>
      <c r="SSE34" s="565"/>
      <c r="SSF34" s="565"/>
      <c r="SSG34" s="565"/>
      <c r="SSH34" s="565"/>
      <c r="SSI34" s="565"/>
      <c r="SSJ34" s="565"/>
      <c r="SSK34" s="565"/>
      <c r="SSL34" s="565"/>
      <c r="SSM34" s="565"/>
      <c r="SSN34" s="565"/>
      <c r="SSO34" s="565"/>
      <c r="SSP34" s="565"/>
      <c r="SSQ34" s="565"/>
      <c r="SSR34" s="565"/>
      <c r="SSS34" s="565"/>
      <c r="SST34" s="565"/>
      <c r="SSU34" s="565"/>
      <c r="SSV34" s="565"/>
      <c r="SSW34" s="565"/>
      <c r="SSX34" s="565"/>
      <c r="SSY34" s="565"/>
      <c r="SSZ34" s="565"/>
      <c r="STA34" s="565"/>
      <c r="STB34" s="565"/>
      <c r="STC34" s="565"/>
      <c r="STD34" s="565"/>
      <c r="STE34" s="565"/>
      <c r="STF34" s="565"/>
      <c r="STG34" s="565"/>
      <c r="STH34" s="565"/>
      <c r="STI34" s="565"/>
      <c r="STJ34" s="565"/>
      <c r="STK34" s="565"/>
      <c r="STL34" s="565"/>
      <c r="STM34" s="565"/>
      <c r="STN34" s="565"/>
      <c r="STO34" s="565"/>
      <c r="STP34" s="565"/>
      <c r="STQ34" s="565"/>
      <c r="STR34" s="565"/>
      <c r="STS34" s="565"/>
      <c r="STT34" s="565"/>
      <c r="STU34" s="565"/>
      <c r="STV34" s="565"/>
      <c r="STW34" s="565"/>
      <c r="STX34" s="565"/>
      <c r="STY34" s="565"/>
      <c r="STZ34" s="565"/>
      <c r="SUA34" s="565"/>
      <c r="SUB34" s="565"/>
      <c r="SUC34" s="565"/>
      <c r="SUD34" s="565"/>
      <c r="SUE34" s="565"/>
      <c r="SUF34" s="565"/>
      <c r="SUG34" s="565"/>
      <c r="SUH34" s="565"/>
      <c r="SUI34" s="565"/>
      <c r="SUJ34" s="565"/>
      <c r="SUK34" s="565"/>
      <c r="SUL34" s="565"/>
      <c r="SUM34" s="565"/>
      <c r="SUN34" s="565"/>
      <c r="SUO34" s="565"/>
      <c r="SUP34" s="565"/>
      <c r="SUQ34" s="565"/>
      <c r="SUR34" s="565"/>
      <c r="SUS34" s="565"/>
      <c r="SUT34" s="565"/>
      <c r="SUU34" s="565"/>
      <c r="SUV34" s="565"/>
      <c r="SUW34" s="565"/>
      <c r="SUX34" s="565"/>
      <c r="SUY34" s="565"/>
      <c r="SUZ34" s="565"/>
      <c r="SVA34" s="565"/>
      <c r="SVB34" s="565"/>
      <c r="SVC34" s="565"/>
      <c r="SVD34" s="565"/>
      <c r="SVE34" s="565"/>
      <c r="SVF34" s="565"/>
      <c r="SVG34" s="565"/>
      <c r="SVH34" s="565"/>
      <c r="SVI34" s="565"/>
      <c r="SVJ34" s="565"/>
      <c r="SVK34" s="565"/>
      <c r="SVL34" s="565"/>
      <c r="SVM34" s="565"/>
      <c r="SVN34" s="565"/>
      <c r="SVO34" s="565"/>
      <c r="SVP34" s="565"/>
      <c r="SVQ34" s="565"/>
      <c r="SVR34" s="565"/>
      <c r="SVS34" s="565"/>
      <c r="SVT34" s="565"/>
      <c r="SVU34" s="565"/>
      <c r="SVV34" s="565"/>
      <c r="SVW34" s="565"/>
      <c r="SVX34" s="565"/>
      <c r="SVY34" s="565"/>
      <c r="SVZ34" s="565"/>
      <c r="SWA34" s="565"/>
      <c r="SWB34" s="565"/>
      <c r="SWC34" s="565"/>
      <c r="SWD34" s="565"/>
      <c r="SWE34" s="565"/>
      <c r="SWF34" s="565"/>
      <c r="SWG34" s="565"/>
      <c r="SWH34" s="565"/>
      <c r="SWI34" s="565"/>
      <c r="SWJ34" s="565"/>
      <c r="SWK34" s="565"/>
      <c r="SWL34" s="565"/>
      <c r="SWM34" s="565"/>
      <c r="SWN34" s="565"/>
      <c r="SWO34" s="565"/>
      <c r="SWP34" s="565"/>
      <c r="SWQ34" s="565"/>
      <c r="SWR34" s="565"/>
      <c r="SWS34" s="565"/>
      <c r="SWT34" s="565"/>
      <c r="SWU34" s="565"/>
      <c r="SWV34" s="565"/>
      <c r="SWW34" s="565"/>
      <c r="SWX34" s="565"/>
      <c r="SWY34" s="565"/>
      <c r="SWZ34" s="565"/>
      <c r="SXA34" s="565"/>
      <c r="SXB34" s="565"/>
      <c r="SXC34" s="565"/>
      <c r="SXD34" s="565"/>
      <c r="SXE34" s="565"/>
      <c r="SXF34" s="565"/>
      <c r="SXG34" s="565"/>
      <c r="SXH34" s="565"/>
      <c r="SXI34" s="565"/>
      <c r="SXJ34" s="565"/>
      <c r="SXK34" s="565"/>
      <c r="SXL34" s="565"/>
      <c r="SXM34" s="565"/>
      <c r="SXN34" s="565"/>
      <c r="SXO34" s="565"/>
      <c r="SXP34" s="565"/>
      <c r="SXQ34" s="565"/>
      <c r="SXR34" s="565"/>
      <c r="SXS34" s="565"/>
      <c r="SXT34" s="565"/>
      <c r="SXU34" s="565"/>
      <c r="SXV34" s="565"/>
      <c r="SXW34" s="565"/>
      <c r="SXX34" s="565"/>
      <c r="SXY34" s="565"/>
      <c r="SXZ34" s="565"/>
      <c r="SYA34" s="565"/>
      <c r="SYB34" s="565"/>
      <c r="SYC34" s="565"/>
      <c r="SYD34" s="565"/>
      <c r="SYE34" s="565"/>
      <c r="SYF34" s="565"/>
      <c r="SYG34" s="565"/>
      <c r="SYH34" s="565"/>
      <c r="SYI34" s="565"/>
      <c r="SYJ34" s="565"/>
      <c r="SYK34" s="565"/>
      <c r="SYL34" s="565"/>
      <c r="SYM34" s="565"/>
      <c r="SYN34" s="565"/>
      <c r="SYO34" s="565"/>
      <c r="SYP34" s="565"/>
      <c r="SYQ34" s="565"/>
      <c r="SYR34" s="565"/>
      <c r="SYS34" s="565"/>
      <c r="SYT34" s="565"/>
      <c r="SYU34" s="565"/>
      <c r="SYV34" s="565"/>
      <c r="SYW34" s="565"/>
      <c r="SYX34" s="565"/>
      <c r="SYY34" s="565"/>
      <c r="SYZ34" s="565"/>
      <c r="SZA34" s="565"/>
      <c r="SZB34" s="565"/>
      <c r="SZC34" s="565"/>
      <c r="SZD34" s="565"/>
      <c r="SZE34" s="565"/>
      <c r="SZF34" s="565"/>
      <c r="SZG34" s="565"/>
      <c r="SZH34" s="565"/>
      <c r="SZI34" s="565"/>
      <c r="SZJ34" s="565"/>
      <c r="SZK34" s="565"/>
      <c r="SZL34" s="565"/>
      <c r="SZM34" s="565"/>
      <c r="SZN34" s="565"/>
      <c r="SZO34" s="565"/>
      <c r="SZP34" s="565"/>
      <c r="SZQ34" s="565"/>
      <c r="SZR34" s="565"/>
      <c r="SZS34" s="565"/>
      <c r="SZT34" s="565"/>
      <c r="SZU34" s="565"/>
      <c r="SZV34" s="565"/>
      <c r="SZW34" s="565"/>
      <c r="SZX34" s="565"/>
      <c r="SZY34" s="565"/>
      <c r="SZZ34" s="565"/>
      <c r="TAA34" s="565"/>
      <c r="TAB34" s="565"/>
      <c r="TAC34" s="565"/>
      <c r="TAD34" s="565"/>
      <c r="TAE34" s="565"/>
      <c r="TAF34" s="565"/>
      <c r="TAG34" s="565"/>
      <c r="TAH34" s="565"/>
      <c r="TAI34" s="565"/>
      <c r="TAJ34" s="565"/>
      <c r="TAK34" s="565"/>
      <c r="TAL34" s="565"/>
      <c r="TAM34" s="565"/>
      <c r="TAN34" s="565"/>
      <c r="TAO34" s="565"/>
      <c r="TAP34" s="565"/>
      <c r="TAQ34" s="565"/>
      <c r="TAR34" s="565"/>
      <c r="TAS34" s="565"/>
      <c r="TAT34" s="565"/>
      <c r="TAU34" s="565"/>
      <c r="TAV34" s="565"/>
      <c r="TAW34" s="565"/>
      <c r="TAX34" s="565"/>
      <c r="TAY34" s="565"/>
      <c r="TAZ34" s="565"/>
      <c r="TBA34" s="565"/>
      <c r="TBB34" s="565"/>
      <c r="TBC34" s="565"/>
      <c r="TBD34" s="565"/>
      <c r="TBE34" s="565"/>
      <c r="TBF34" s="565"/>
      <c r="TBG34" s="565"/>
      <c r="TBH34" s="565"/>
      <c r="TBI34" s="565"/>
      <c r="TBJ34" s="565"/>
      <c r="TBK34" s="565"/>
      <c r="TBL34" s="565"/>
      <c r="TBM34" s="565"/>
      <c r="TBN34" s="565"/>
      <c r="TBO34" s="565"/>
      <c r="TBP34" s="565"/>
      <c r="TBQ34" s="565"/>
      <c r="TBR34" s="565"/>
      <c r="TBS34" s="565"/>
      <c r="TBT34" s="565"/>
      <c r="TBU34" s="565"/>
      <c r="TBV34" s="565"/>
      <c r="TBW34" s="565"/>
      <c r="TBX34" s="565"/>
      <c r="TBY34" s="565"/>
      <c r="TBZ34" s="565"/>
      <c r="TCA34" s="565"/>
      <c r="TCB34" s="565"/>
      <c r="TCC34" s="565"/>
      <c r="TCD34" s="565"/>
      <c r="TCE34" s="565"/>
      <c r="TCF34" s="565"/>
      <c r="TCG34" s="565"/>
      <c r="TCH34" s="565"/>
      <c r="TCI34" s="565"/>
      <c r="TCJ34" s="565"/>
      <c r="TCK34" s="565"/>
      <c r="TCL34" s="565"/>
      <c r="TCM34" s="565"/>
      <c r="TCN34" s="565"/>
      <c r="TCO34" s="565"/>
      <c r="TCP34" s="565"/>
      <c r="TCQ34" s="565"/>
      <c r="TCR34" s="565"/>
      <c r="TCS34" s="565"/>
      <c r="TCT34" s="565"/>
      <c r="TCU34" s="565"/>
      <c r="TCV34" s="565"/>
      <c r="TCW34" s="565"/>
      <c r="TCX34" s="565"/>
      <c r="TCY34" s="565"/>
      <c r="TCZ34" s="565"/>
      <c r="TDA34" s="565"/>
      <c r="TDB34" s="565"/>
      <c r="TDC34" s="565"/>
      <c r="TDD34" s="565"/>
      <c r="TDE34" s="565"/>
      <c r="TDF34" s="565"/>
      <c r="TDG34" s="565"/>
      <c r="TDH34" s="565"/>
      <c r="TDI34" s="565"/>
      <c r="TDJ34" s="565"/>
      <c r="TDK34" s="565"/>
      <c r="TDL34" s="565"/>
      <c r="TDM34" s="565"/>
      <c r="TDN34" s="565"/>
      <c r="TDO34" s="565"/>
      <c r="TDP34" s="565"/>
      <c r="TDQ34" s="565"/>
      <c r="TDR34" s="565"/>
      <c r="TDS34" s="565"/>
      <c r="TDT34" s="565"/>
      <c r="TDU34" s="565"/>
      <c r="TDV34" s="565"/>
      <c r="TDW34" s="565"/>
      <c r="TDX34" s="565"/>
      <c r="TDY34" s="565"/>
      <c r="TDZ34" s="565"/>
      <c r="TEA34" s="565"/>
      <c r="TEB34" s="565"/>
      <c r="TEC34" s="565"/>
      <c r="TED34" s="565"/>
      <c r="TEE34" s="565"/>
      <c r="TEF34" s="565"/>
      <c r="TEG34" s="565"/>
      <c r="TEH34" s="565"/>
      <c r="TEI34" s="565"/>
      <c r="TEJ34" s="565"/>
      <c r="TEK34" s="565"/>
      <c r="TEL34" s="565"/>
      <c r="TEM34" s="565"/>
      <c r="TEN34" s="565"/>
      <c r="TEO34" s="565"/>
      <c r="TEP34" s="565"/>
      <c r="TEQ34" s="565"/>
      <c r="TER34" s="565"/>
      <c r="TES34" s="565"/>
      <c r="TET34" s="565"/>
      <c r="TEU34" s="565"/>
      <c r="TEV34" s="565"/>
      <c r="TEW34" s="565"/>
      <c r="TEX34" s="565"/>
      <c r="TEY34" s="565"/>
      <c r="TEZ34" s="565"/>
      <c r="TFA34" s="565"/>
      <c r="TFB34" s="565"/>
      <c r="TFC34" s="565"/>
      <c r="TFD34" s="565"/>
      <c r="TFE34" s="565"/>
      <c r="TFF34" s="565"/>
      <c r="TFG34" s="565"/>
      <c r="TFH34" s="565"/>
      <c r="TFI34" s="565"/>
      <c r="TFJ34" s="565"/>
      <c r="TFK34" s="565"/>
      <c r="TFL34" s="565"/>
      <c r="TFM34" s="565"/>
      <c r="TFN34" s="565"/>
      <c r="TFO34" s="565"/>
      <c r="TFP34" s="565"/>
      <c r="TFQ34" s="565"/>
      <c r="TFR34" s="565"/>
      <c r="TFS34" s="565"/>
      <c r="TFT34" s="565"/>
      <c r="TFU34" s="565"/>
      <c r="TFV34" s="565"/>
      <c r="TFW34" s="565"/>
      <c r="TFX34" s="565"/>
      <c r="TFY34" s="565"/>
      <c r="TFZ34" s="565"/>
      <c r="TGA34" s="565"/>
      <c r="TGB34" s="565"/>
      <c r="TGC34" s="565"/>
      <c r="TGD34" s="565"/>
      <c r="TGE34" s="565"/>
      <c r="TGF34" s="565"/>
      <c r="TGG34" s="565"/>
      <c r="TGH34" s="565"/>
      <c r="TGI34" s="565"/>
      <c r="TGJ34" s="565"/>
      <c r="TGK34" s="565"/>
      <c r="TGL34" s="565"/>
      <c r="TGM34" s="565"/>
      <c r="TGN34" s="565"/>
      <c r="TGO34" s="565"/>
      <c r="TGP34" s="565"/>
      <c r="TGQ34" s="565"/>
      <c r="TGR34" s="565"/>
      <c r="TGS34" s="565"/>
      <c r="TGT34" s="565"/>
      <c r="TGU34" s="565"/>
      <c r="TGV34" s="565"/>
      <c r="TGW34" s="565"/>
      <c r="TGX34" s="565"/>
      <c r="TGY34" s="565"/>
      <c r="TGZ34" s="565"/>
      <c r="THA34" s="565"/>
      <c r="THB34" s="565"/>
      <c r="THC34" s="565"/>
      <c r="THD34" s="565"/>
      <c r="THE34" s="565"/>
      <c r="THF34" s="565"/>
      <c r="THG34" s="565"/>
      <c r="THH34" s="565"/>
      <c r="THI34" s="565"/>
      <c r="THJ34" s="565"/>
      <c r="THK34" s="565"/>
      <c r="THL34" s="565"/>
      <c r="THM34" s="565"/>
      <c r="THN34" s="565"/>
      <c r="THO34" s="565"/>
      <c r="THP34" s="565"/>
      <c r="THQ34" s="565"/>
      <c r="THR34" s="565"/>
      <c r="THS34" s="565"/>
      <c r="THT34" s="565"/>
      <c r="THU34" s="565"/>
      <c r="THV34" s="565"/>
      <c r="THW34" s="565"/>
      <c r="THX34" s="565"/>
      <c r="THY34" s="565"/>
      <c r="THZ34" s="565"/>
      <c r="TIA34" s="565"/>
      <c r="TIB34" s="565"/>
      <c r="TIC34" s="565"/>
      <c r="TID34" s="565"/>
      <c r="TIE34" s="565"/>
      <c r="TIF34" s="565"/>
      <c r="TIG34" s="565"/>
      <c r="TIH34" s="565"/>
      <c r="TII34" s="565"/>
      <c r="TIJ34" s="565"/>
      <c r="TIK34" s="565"/>
      <c r="TIL34" s="565"/>
      <c r="TIM34" s="565"/>
      <c r="TIN34" s="565"/>
      <c r="TIO34" s="565"/>
      <c r="TIP34" s="565"/>
      <c r="TIQ34" s="565"/>
      <c r="TIR34" s="565"/>
      <c r="TIS34" s="565"/>
      <c r="TIT34" s="565"/>
      <c r="TIU34" s="565"/>
      <c r="TIV34" s="565"/>
      <c r="TIW34" s="565"/>
      <c r="TIX34" s="565"/>
      <c r="TIY34" s="565"/>
      <c r="TIZ34" s="565"/>
      <c r="TJA34" s="565"/>
      <c r="TJB34" s="565"/>
      <c r="TJC34" s="565"/>
      <c r="TJD34" s="565"/>
      <c r="TJE34" s="565"/>
      <c r="TJF34" s="565"/>
      <c r="TJG34" s="565"/>
      <c r="TJH34" s="565"/>
      <c r="TJI34" s="565"/>
      <c r="TJJ34" s="565"/>
      <c r="TJK34" s="565"/>
      <c r="TJL34" s="565"/>
      <c r="TJM34" s="565"/>
      <c r="TJN34" s="565"/>
      <c r="TJO34" s="565"/>
      <c r="TJP34" s="565"/>
      <c r="TJQ34" s="565"/>
      <c r="TJR34" s="565"/>
      <c r="TJS34" s="565"/>
      <c r="TJT34" s="565"/>
      <c r="TJU34" s="565"/>
      <c r="TJV34" s="565"/>
      <c r="TJW34" s="565"/>
      <c r="TJX34" s="565"/>
      <c r="TJY34" s="565"/>
      <c r="TJZ34" s="565"/>
      <c r="TKA34" s="565"/>
      <c r="TKB34" s="565"/>
      <c r="TKC34" s="565"/>
      <c r="TKD34" s="565"/>
      <c r="TKE34" s="565"/>
      <c r="TKF34" s="565"/>
      <c r="TKG34" s="565"/>
      <c r="TKH34" s="565"/>
      <c r="TKI34" s="565"/>
      <c r="TKJ34" s="565"/>
      <c r="TKK34" s="565"/>
      <c r="TKL34" s="565"/>
      <c r="TKM34" s="565"/>
      <c r="TKN34" s="565"/>
      <c r="TKO34" s="565"/>
      <c r="TKP34" s="565"/>
      <c r="TKQ34" s="565"/>
      <c r="TKR34" s="565"/>
      <c r="TKS34" s="565"/>
      <c r="TKT34" s="565"/>
      <c r="TKU34" s="565"/>
      <c r="TKV34" s="565"/>
      <c r="TKW34" s="565"/>
      <c r="TKX34" s="565"/>
      <c r="TKY34" s="565"/>
      <c r="TKZ34" s="565"/>
      <c r="TLA34" s="565"/>
      <c r="TLB34" s="565"/>
      <c r="TLC34" s="565"/>
      <c r="TLD34" s="565"/>
      <c r="TLE34" s="565"/>
      <c r="TLF34" s="565"/>
      <c r="TLG34" s="565"/>
      <c r="TLH34" s="565"/>
      <c r="TLI34" s="565"/>
      <c r="TLJ34" s="565"/>
      <c r="TLK34" s="565"/>
      <c r="TLL34" s="565"/>
      <c r="TLM34" s="565"/>
      <c r="TLN34" s="565"/>
      <c r="TLO34" s="565"/>
      <c r="TLP34" s="565"/>
      <c r="TLQ34" s="565"/>
      <c r="TLR34" s="565"/>
      <c r="TLS34" s="565"/>
      <c r="TLT34" s="565"/>
      <c r="TLU34" s="565"/>
      <c r="TLV34" s="565"/>
      <c r="TLW34" s="565"/>
      <c r="TLX34" s="565"/>
      <c r="TLY34" s="565"/>
      <c r="TLZ34" s="565"/>
      <c r="TMA34" s="565"/>
      <c r="TMB34" s="565"/>
      <c r="TMC34" s="565"/>
      <c r="TMD34" s="565"/>
      <c r="TME34" s="565"/>
      <c r="TMF34" s="565"/>
      <c r="TMG34" s="565"/>
      <c r="TMH34" s="565"/>
      <c r="TMI34" s="565"/>
      <c r="TMJ34" s="565"/>
      <c r="TMK34" s="565"/>
      <c r="TML34" s="565"/>
      <c r="TMM34" s="565"/>
      <c r="TMN34" s="565"/>
      <c r="TMO34" s="565"/>
      <c r="TMP34" s="565"/>
      <c r="TMQ34" s="565"/>
      <c r="TMR34" s="565"/>
      <c r="TMS34" s="565"/>
      <c r="TMT34" s="565"/>
      <c r="TMU34" s="565"/>
      <c r="TMV34" s="565"/>
      <c r="TMW34" s="565"/>
      <c r="TMX34" s="565"/>
      <c r="TMY34" s="565"/>
      <c r="TMZ34" s="565"/>
      <c r="TNA34" s="565"/>
      <c r="TNB34" s="565"/>
      <c r="TNC34" s="565"/>
      <c r="TND34" s="565"/>
      <c r="TNE34" s="565"/>
      <c r="TNF34" s="565"/>
      <c r="TNG34" s="565"/>
      <c r="TNH34" s="565"/>
      <c r="TNI34" s="565"/>
      <c r="TNJ34" s="565"/>
      <c r="TNK34" s="565"/>
      <c r="TNL34" s="565"/>
      <c r="TNM34" s="565"/>
      <c r="TNN34" s="565"/>
      <c r="TNO34" s="565"/>
      <c r="TNP34" s="565"/>
      <c r="TNQ34" s="565"/>
      <c r="TNR34" s="565"/>
      <c r="TNS34" s="565"/>
      <c r="TNT34" s="565"/>
      <c r="TNU34" s="565"/>
      <c r="TNV34" s="565"/>
      <c r="TNW34" s="565"/>
      <c r="TNX34" s="565"/>
      <c r="TNY34" s="565"/>
      <c r="TNZ34" s="565"/>
      <c r="TOA34" s="565"/>
      <c r="TOB34" s="565"/>
      <c r="TOC34" s="565"/>
      <c r="TOD34" s="565"/>
      <c r="TOE34" s="565"/>
      <c r="TOF34" s="565"/>
      <c r="TOG34" s="565"/>
      <c r="TOH34" s="565"/>
      <c r="TOI34" s="565"/>
      <c r="TOJ34" s="565"/>
      <c r="TOK34" s="565"/>
      <c r="TOL34" s="565"/>
      <c r="TOM34" s="565"/>
      <c r="TON34" s="565"/>
      <c r="TOO34" s="565"/>
      <c r="TOP34" s="565"/>
      <c r="TOQ34" s="565"/>
      <c r="TOR34" s="565"/>
      <c r="TOS34" s="565"/>
      <c r="TOT34" s="565"/>
      <c r="TOU34" s="565"/>
      <c r="TOV34" s="565"/>
      <c r="TOW34" s="565"/>
      <c r="TOX34" s="565"/>
      <c r="TOY34" s="565"/>
      <c r="TOZ34" s="565"/>
      <c r="TPA34" s="565"/>
      <c r="TPB34" s="565"/>
      <c r="TPC34" s="565"/>
      <c r="TPD34" s="565"/>
      <c r="TPE34" s="565"/>
      <c r="TPF34" s="565"/>
      <c r="TPG34" s="565"/>
      <c r="TPH34" s="565"/>
      <c r="TPI34" s="565"/>
      <c r="TPJ34" s="565"/>
      <c r="TPK34" s="565"/>
      <c r="TPL34" s="565"/>
      <c r="TPM34" s="565"/>
      <c r="TPN34" s="565"/>
      <c r="TPO34" s="565"/>
      <c r="TPP34" s="565"/>
      <c r="TPQ34" s="565"/>
      <c r="TPR34" s="565"/>
      <c r="TPS34" s="565"/>
      <c r="TPT34" s="565"/>
      <c r="TPU34" s="565"/>
      <c r="TPV34" s="565"/>
      <c r="TPW34" s="565"/>
      <c r="TPX34" s="565"/>
      <c r="TPY34" s="565"/>
      <c r="TPZ34" s="565"/>
      <c r="TQA34" s="565"/>
      <c r="TQB34" s="565"/>
      <c r="TQC34" s="565"/>
      <c r="TQD34" s="565"/>
      <c r="TQE34" s="565"/>
      <c r="TQF34" s="565"/>
      <c r="TQG34" s="565"/>
      <c r="TQH34" s="565"/>
      <c r="TQI34" s="565"/>
      <c r="TQJ34" s="565"/>
      <c r="TQK34" s="565"/>
      <c r="TQL34" s="565"/>
      <c r="TQM34" s="565"/>
      <c r="TQN34" s="565"/>
      <c r="TQO34" s="565"/>
      <c r="TQP34" s="565"/>
      <c r="TQQ34" s="565"/>
      <c r="TQR34" s="565"/>
      <c r="TQS34" s="565"/>
      <c r="TQT34" s="565"/>
      <c r="TQU34" s="565"/>
      <c r="TQV34" s="565"/>
      <c r="TQW34" s="565"/>
      <c r="TQX34" s="565"/>
      <c r="TQY34" s="565"/>
      <c r="TQZ34" s="565"/>
      <c r="TRA34" s="565"/>
      <c r="TRB34" s="565"/>
      <c r="TRC34" s="565"/>
      <c r="TRD34" s="565"/>
      <c r="TRE34" s="565"/>
      <c r="TRF34" s="565"/>
      <c r="TRG34" s="565"/>
      <c r="TRH34" s="565"/>
      <c r="TRI34" s="565"/>
      <c r="TRJ34" s="565"/>
      <c r="TRK34" s="565"/>
      <c r="TRL34" s="565"/>
      <c r="TRM34" s="565"/>
      <c r="TRN34" s="565"/>
      <c r="TRO34" s="565"/>
      <c r="TRP34" s="565"/>
      <c r="TRQ34" s="565"/>
      <c r="TRR34" s="565"/>
      <c r="TRS34" s="565"/>
      <c r="TRT34" s="565"/>
      <c r="TRU34" s="565"/>
      <c r="TRV34" s="565"/>
      <c r="TRW34" s="565"/>
      <c r="TRX34" s="565"/>
      <c r="TRY34" s="565"/>
      <c r="TRZ34" s="565"/>
      <c r="TSA34" s="565"/>
      <c r="TSB34" s="565"/>
      <c r="TSC34" s="565"/>
      <c r="TSD34" s="565"/>
      <c r="TSE34" s="565"/>
      <c r="TSF34" s="565"/>
      <c r="TSG34" s="565"/>
      <c r="TSH34" s="565"/>
      <c r="TSI34" s="565"/>
      <c r="TSJ34" s="565"/>
      <c r="TSK34" s="565"/>
      <c r="TSL34" s="565"/>
      <c r="TSM34" s="565"/>
      <c r="TSN34" s="565"/>
      <c r="TSO34" s="565"/>
      <c r="TSP34" s="565"/>
      <c r="TSQ34" s="565"/>
      <c r="TSR34" s="565"/>
      <c r="TSS34" s="565"/>
      <c r="TST34" s="565"/>
      <c r="TSU34" s="565"/>
      <c r="TSV34" s="565"/>
      <c r="TSW34" s="565"/>
      <c r="TSX34" s="565"/>
      <c r="TSY34" s="565"/>
      <c r="TSZ34" s="565"/>
      <c r="TTA34" s="565"/>
      <c r="TTB34" s="565"/>
      <c r="TTC34" s="565"/>
      <c r="TTD34" s="565"/>
      <c r="TTE34" s="565"/>
      <c r="TTF34" s="565"/>
      <c r="TTG34" s="565"/>
      <c r="TTH34" s="565"/>
      <c r="TTI34" s="565"/>
      <c r="TTJ34" s="565"/>
      <c r="TTK34" s="565"/>
      <c r="TTL34" s="565"/>
      <c r="TTM34" s="565"/>
      <c r="TTN34" s="565"/>
      <c r="TTO34" s="565"/>
      <c r="TTP34" s="565"/>
      <c r="TTQ34" s="565"/>
      <c r="TTR34" s="565"/>
      <c r="TTS34" s="565"/>
      <c r="TTT34" s="565"/>
      <c r="TTU34" s="565"/>
      <c r="TTV34" s="565"/>
      <c r="TTW34" s="565"/>
      <c r="TTX34" s="565"/>
      <c r="TTY34" s="565"/>
      <c r="TTZ34" s="565"/>
      <c r="TUA34" s="565"/>
      <c r="TUB34" s="565"/>
      <c r="TUC34" s="565"/>
      <c r="TUD34" s="565"/>
      <c r="TUE34" s="565"/>
      <c r="TUF34" s="565"/>
      <c r="TUG34" s="565"/>
      <c r="TUH34" s="565"/>
      <c r="TUI34" s="565"/>
      <c r="TUJ34" s="565"/>
      <c r="TUK34" s="565"/>
      <c r="TUL34" s="565"/>
      <c r="TUM34" s="565"/>
      <c r="TUN34" s="565"/>
      <c r="TUO34" s="565"/>
      <c r="TUP34" s="565"/>
      <c r="TUQ34" s="565"/>
      <c r="TUR34" s="565"/>
      <c r="TUS34" s="565"/>
      <c r="TUT34" s="565"/>
      <c r="TUU34" s="565"/>
      <c r="TUV34" s="565"/>
      <c r="TUW34" s="565"/>
      <c r="TUX34" s="565"/>
      <c r="TUY34" s="565"/>
      <c r="TUZ34" s="565"/>
      <c r="TVA34" s="565"/>
      <c r="TVB34" s="565"/>
      <c r="TVC34" s="565"/>
      <c r="TVD34" s="565"/>
      <c r="TVE34" s="565"/>
      <c r="TVF34" s="565"/>
      <c r="TVG34" s="565"/>
      <c r="TVH34" s="565"/>
      <c r="TVI34" s="565"/>
      <c r="TVJ34" s="565"/>
      <c r="TVK34" s="565"/>
      <c r="TVL34" s="565"/>
      <c r="TVM34" s="565"/>
      <c r="TVN34" s="565"/>
      <c r="TVO34" s="565"/>
      <c r="TVP34" s="565"/>
      <c r="TVQ34" s="565"/>
      <c r="TVR34" s="565"/>
      <c r="TVS34" s="565"/>
      <c r="TVT34" s="565"/>
      <c r="TVU34" s="565"/>
      <c r="TVV34" s="565"/>
      <c r="TVW34" s="565"/>
      <c r="TVX34" s="565"/>
      <c r="TVY34" s="565"/>
      <c r="TVZ34" s="565"/>
      <c r="TWA34" s="565"/>
      <c r="TWB34" s="565"/>
      <c r="TWC34" s="565"/>
      <c r="TWD34" s="565"/>
      <c r="TWE34" s="565"/>
      <c r="TWF34" s="565"/>
      <c r="TWG34" s="565"/>
      <c r="TWH34" s="565"/>
      <c r="TWI34" s="565"/>
      <c r="TWJ34" s="565"/>
      <c r="TWK34" s="565"/>
      <c r="TWL34" s="565"/>
      <c r="TWM34" s="565"/>
      <c r="TWN34" s="565"/>
      <c r="TWO34" s="565"/>
      <c r="TWP34" s="565"/>
      <c r="TWQ34" s="565"/>
      <c r="TWR34" s="565"/>
      <c r="TWS34" s="565"/>
      <c r="TWT34" s="565"/>
      <c r="TWU34" s="565"/>
      <c r="TWV34" s="565"/>
      <c r="TWW34" s="565"/>
      <c r="TWX34" s="565"/>
      <c r="TWY34" s="565"/>
      <c r="TWZ34" s="565"/>
      <c r="TXA34" s="565"/>
      <c r="TXB34" s="565"/>
      <c r="TXC34" s="565"/>
      <c r="TXD34" s="565"/>
      <c r="TXE34" s="565"/>
      <c r="TXF34" s="565"/>
      <c r="TXG34" s="565"/>
      <c r="TXH34" s="565"/>
      <c r="TXI34" s="565"/>
      <c r="TXJ34" s="565"/>
      <c r="TXK34" s="565"/>
      <c r="TXL34" s="565"/>
      <c r="TXM34" s="565"/>
      <c r="TXN34" s="565"/>
      <c r="TXO34" s="565"/>
      <c r="TXP34" s="565"/>
      <c r="TXQ34" s="565"/>
      <c r="TXR34" s="565"/>
      <c r="TXS34" s="565"/>
      <c r="TXT34" s="565"/>
      <c r="TXU34" s="565"/>
      <c r="TXV34" s="565"/>
      <c r="TXW34" s="565"/>
      <c r="TXX34" s="565"/>
      <c r="TXY34" s="565"/>
      <c r="TXZ34" s="565"/>
      <c r="TYA34" s="565"/>
      <c r="TYB34" s="565"/>
      <c r="TYC34" s="565"/>
      <c r="TYD34" s="565"/>
      <c r="TYE34" s="565"/>
      <c r="TYF34" s="565"/>
      <c r="TYG34" s="565"/>
      <c r="TYH34" s="565"/>
      <c r="TYI34" s="565"/>
      <c r="TYJ34" s="565"/>
      <c r="TYK34" s="565"/>
      <c r="TYL34" s="565"/>
      <c r="TYM34" s="565"/>
      <c r="TYN34" s="565"/>
      <c r="TYO34" s="565"/>
      <c r="TYP34" s="565"/>
      <c r="TYQ34" s="565"/>
      <c r="TYR34" s="565"/>
      <c r="TYS34" s="565"/>
      <c r="TYT34" s="565"/>
      <c r="TYU34" s="565"/>
      <c r="TYV34" s="565"/>
      <c r="TYW34" s="565"/>
      <c r="TYX34" s="565"/>
      <c r="TYY34" s="565"/>
      <c r="TYZ34" s="565"/>
      <c r="TZA34" s="565"/>
      <c r="TZB34" s="565"/>
      <c r="TZC34" s="565"/>
      <c r="TZD34" s="565"/>
      <c r="TZE34" s="565"/>
      <c r="TZF34" s="565"/>
      <c r="TZG34" s="565"/>
      <c r="TZH34" s="565"/>
      <c r="TZI34" s="565"/>
      <c r="TZJ34" s="565"/>
      <c r="TZK34" s="565"/>
      <c r="TZL34" s="565"/>
      <c r="TZM34" s="565"/>
      <c r="TZN34" s="565"/>
      <c r="TZO34" s="565"/>
      <c r="TZP34" s="565"/>
      <c r="TZQ34" s="565"/>
      <c r="TZR34" s="565"/>
      <c r="TZS34" s="565"/>
      <c r="TZT34" s="565"/>
      <c r="TZU34" s="565"/>
      <c r="TZV34" s="565"/>
      <c r="TZW34" s="565"/>
      <c r="TZX34" s="565"/>
      <c r="TZY34" s="565"/>
      <c r="TZZ34" s="565"/>
      <c r="UAA34" s="565"/>
      <c r="UAB34" s="565"/>
      <c r="UAC34" s="565"/>
      <c r="UAD34" s="565"/>
      <c r="UAE34" s="565"/>
      <c r="UAF34" s="565"/>
      <c r="UAG34" s="565"/>
      <c r="UAH34" s="565"/>
      <c r="UAI34" s="565"/>
      <c r="UAJ34" s="565"/>
      <c r="UAK34" s="565"/>
      <c r="UAL34" s="565"/>
      <c r="UAM34" s="565"/>
      <c r="UAN34" s="565"/>
      <c r="UAO34" s="565"/>
      <c r="UAP34" s="565"/>
      <c r="UAQ34" s="565"/>
      <c r="UAR34" s="565"/>
      <c r="UAS34" s="565"/>
      <c r="UAT34" s="565"/>
      <c r="UAU34" s="565"/>
      <c r="UAV34" s="565"/>
      <c r="UAW34" s="565"/>
      <c r="UAX34" s="565"/>
      <c r="UAY34" s="565"/>
      <c r="UAZ34" s="565"/>
      <c r="UBA34" s="565"/>
      <c r="UBB34" s="565"/>
      <c r="UBC34" s="565"/>
      <c r="UBD34" s="565"/>
      <c r="UBE34" s="565"/>
      <c r="UBF34" s="565"/>
      <c r="UBG34" s="565"/>
      <c r="UBH34" s="565"/>
      <c r="UBI34" s="565"/>
      <c r="UBJ34" s="565"/>
      <c r="UBK34" s="565"/>
      <c r="UBL34" s="565"/>
      <c r="UBM34" s="565"/>
      <c r="UBN34" s="565"/>
      <c r="UBO34" s="565"/>
      <c r="UBP34" s="565"/>
      <c r="UBQ34" s="565"/>
      <c r="UBR34" s="565"/>
      <c r="UBS34" s="565"/>
      <c r="UBT34" s="565"/>
      <c r="UBU34" s="565"/>
      <c r="UBV34" s="565"/>
      <c r="UBW34" s="565"/>
      <c r="UBX34" s="565"/>
      <c r="UBY34" s="565"/>
      <c r="UBZ34" s="565"/>
      <c r="UCA34" s="565"/>
      <c r="UCB34" s="565"/>
      <c r="UCC34" s="565"/>
      <c r="UCD34" s="565"/>
      <c r="UCE34" s="565"/>
      <c r="UCF34" s="565"/>
      <c r="UCG34" s="565"/>
      <c r="UCH34" s="565"/>
      <c r="UCI34" s="565"/>
      <c r="UCJ34" s="565"/>
      <c r="UCK34" s="565"/>
      <c r="UCL34" s="565"/>
      <c r="UCM34" s="565"/>
      <c r="UCN34" s="565"/>
      <c r="UCO34" s="565"/>
      <c r="UCP34" s="565"/>
      <c r="UCQ34" s="565"/>
      <c r="UCR34" s="565"/>
      <c r="UCS34" s="565"/>
      <c r="UCT34" s="565"/>
      <c r="UCU34" s="565"/>
      <c r="UCV34" s="565"/>
      <c r="UCW34" s="565"/>
      <c r="UCX34" s="565"/>
      <c r="UCY34" s="565"/>
      <c r="UCZ34" s="565"/>
      <c r="UDA34" s="565"/>
      <c r="UDB34" s="565"/>
      <c r="UDC34" s="565"/>
      <c r="UDD34" s="565"/>
      <c r="UDE34" s="565"/>
      <c r="UDF34" s="565"/>
      <c r="UDG34" s="565"/>
      <c r="UDH34" s="565"/>
      <c r="UDI34" s="565"/>
      <c r="UDJ34" s="565"/>
      <c r="UDK34" s="565"/>
      <c r="UDL34" s="565"/>
      <c r="UDM34" s="565"/>
      <c r="UDN34" s="565"/>
      <c r="UDO34" s="565"/>
      <c r="UDP34" s="565"/>
      <c r="UDQ34" s="565"/>
      <c r="UDR34" s="565"/>
      <c r="UDS34" s="565"/>
      <c r="UDT34" s="565"/>
      <c r="UDU34" s="565"/>
      <c r="UDV34" s="565"/>
      <c r="UDW34" s="565"/>
      <c r="UDX34" s="565"/>
      <c r="UDY34" s="565"/>
      <c r="UDZ34" s="565"/>
      <c r="UEA34" s="565"/>
      <c r="UEB34" s="565"/>
      <c r="UEC34" s="565"/>
      <c r="UED34" s="565"/>
      <c r="UEE34" s="565"/>
      <c r="UEF34" s="565"/>
      <c r="UEG34" s="565"/>
      <c r="UEH34" s="565"/>
      <c r="UEI34" s="565"/>
      <c r="UEJ34" s="565"/>
      <c r="UEK34" s="565"/>
      <c r="UEL34" s="565"/>
      <c r="UEM34" s="565"/>
      <c r="UEN34" s="565"/>
      <c r="UEO34" s="565"/>
      <c r="UEP34" s="565"/>
      <c r="UEQ34" s="565"/>
      <c r="UER34" s="565"/>
      <c r="UES34" s="565"/>
      <c r="UET34" s="565"/>
      <c r="UEU34" s="565"/>
      <c r="UEV34" s="565"/>
      <c r="UEW34" s="565"/>
      <c r="UEX34" s="565"/>
      <c r="UEY34" s="565"/>
      <c r="UEZ34" s="565"/>
      <c r="UFA34" s="565"/>
      <c r="UFB34" s="565"/>
      <c r="UFC34" s="565"/>
      <c r="UFD34" s="565"/>
      <c r="UFE34" s="565"/>
      <c r="UFF34" s="565"/>
      <c r="UFG34" s="565"/>
      <c r="UFH34" s="565"/>
      <c r="UFI34" s="565"/>
      <c r="UFJ34" s="565"/>
      <c r="UFK34" s="565"/>
      <c r="UFL34" s="565"/>
      <c r="UFM34" s="565"/>
      <c r="UFN34" s="565"/>
      <c r="UFO34" s="565"/>
      <c r="UFP34" s="565"/>
      <c r="UFQ34" s="565"/>
      <c r="UFR34" s="565"/>
      <c r="UFS34" s="565"/>
      <c r="UFT34" s="565"/>
      <c r="UFU34" s="565"/>
      <c r="UFV34" s="565"/>
      <c r="UFW34" s="565"/>
      <c r="UFX34" s="565"/>
      <c r="UFY34" s="565"/>
      <c r="UFZ34" s="565"/>
      <c r="UGA34" s="565"/>
      <c r="UGB34" s="565"/>
      <c r="UGC34" s="565"/>
      <c r="UGD34" s="565"/>
      <c r="UGE34" s="565"/>
      <c r="UGF34" s="565"/>
      <c r="UGG34" s="565"/>
      <c r="UGH34" s="565"/>
      <c r="UGI34" s="565"/>
      <c r="UGJ34" s="565"/>
      <c r="UGK34" s="565"/>
      <c r="UGL34" s="565"/>
      <c r="UGM34" s="565"/>
      <c r="UGN34" s="565"/>
      <c r="UGO34" s="565"/>
      <c r="UGP34" s="565"/>
      <c r="UGQ34" s="565"/>
      <c r="UGR34" s="565"/>
      <c r="UGS34" s="565"/>
      <c r="UGT34" s="565"/>
      <c r="UGU34" s="565"/>
      <c r="UGV34" s="565"/>
      <c r="UGW34" s="565"/>
      <c r="UGX34" s="565"/>
      <c r="UGY34" s="565"/>
      <c r="UGZ34" s="565"/>
      <c r="UHA34" s="565"/>
      <c r="UHB34" s="565"/>
      <c r="UHC34" s="565"/>
      <c r="UHD34" s="565"/>
      <c r="UHE34" s="565"/>
      <c r="UHF34" s="565"/>
      <c r="UHG34" s="565"/>
      <c r="UHH34" s="565"/>
      <c r="UHI34" s="565"/>
      <c r="UHJ34" s="565"/>
      <c r="UHK34" s="565"/>
      <c r="UHL34" s="565"/>
      <c r="UHM34" s="565"/>
      <c r="UHN34" s="565"/>
      <c r="UHO34" s="565"/>
      <c r="UHP34" s="565"/>
      <c r="UHQ34" s="565"/>
      <c r="UHR34" s="565"/>
      <c r="UHS34" s="565"/>
      <c r="UHT34" s="565"/>
      <c r="UHU34" s="565"/>
      <c r="UHV34" s="565"/>
      <c r="UHW34" s="565"/>
      <c r="UHX34" s="565"/>
      <c r="UHY34" s="565"/>
      <c r="UHZ34" s="565"/>
      <c r="UIA34" s="565"/>
      <c r="UIB34" s="565"/>
      <c r="UIC34" s="565"/>
      <c r="UID34" s="565"/>
      <c r="UIE34" s="565"/>
      <c r="UIF34" s="565"/>
      <c r="UIG34" s="565"/>
      <c r="UIH34" s="565"/>
      <c r="UII34" s="565"/>
      <c r="UIJ34" s="565"/>
      <c r="UIK34" s="565"/>
      <c r="UIL34" s="565"/>
      <c r="UIM34" s="565"/>
      <c r="UIN34" s="565"/>
      <c r="UIO34" s="565"/>
      <c r="UIP34" s="565"/>
      <c r="UIQ34" s="565"/>
      <c r="UIR34" s="565"/>
      <c r="UIS34" s="565"/>
      <c r="UIT34" s="565"/>
      <c r="UIU34" s="565"/>
      <c r="UIV34" s="565"/>
      <c r="UIW34" s="565"/>
      <c r="UIX34" s="565"/>
      <c r="UIY34" s="565"/>
      <c r="UIZ34" s="565"/>
      <c r="UJA34" s="565"/>
      <c r="UJB34" s="565"/>
      <c r="UJC34" s="565"/>
      <c r="UJD34" s="565"/>
      <c r="UJE34" s="565"/>
      <c r="UJF34" s="565"/>
      <c r="UJG34" s="565"/>
      <c r="UJH34" s="565"/>
      <c r="UJI34" s="565"/>
      <c r="UJJ34" s="565"/>
      <c r="UJK34" s="565"/>
      <c r="UJL34" s="565"/>
      <c r="UJM34" s="565"/>
      <c r="UJN34" s="565"/>
      <c r="UJO34" s="565"/>
      <c r="UJP34" s="565"/>
      <c r="UJQ34" s="565"/>
      <c r="UJR34" s="565"/>
      <c r="UJS34" s="565"/>
      <c r="UJT34" s="565"/>
      <c r="UJU34" s="565"/>
      <c r="UJV34" s="565"/>
      <c r="UJW34" s="565"/>
      <c r="UJX34" s="565"/>
      <c r="UJY34" s="565"/>
      <c r="UJZ34" s="565"/>
      <c r="UKA34" s="565"/>
      <c r="UKB34" s="565"/>
      <c r="UKC34" s="565"/>
      <c r="UKD34" s="565"/>
      <c r="UKE34" s="565"/>
      <c r="UKF34" s="565"/>
      <c r="UKG34" s="565"/>
      <c r="UKH34" s="565"/>
      <c r="UKI34" s="565"/>
      <c r="UKJ34" s="565"/>
      <c r="UKK34" s="565"/>
      <c r="UKL34" s="565"/>
      <c r="UKM34" s="565"/>
      <c r="UKN34" s="565"/>
      <c r="UKO34" s="565"/>
      <c r="UKP34" s="565"/>
      <c r="UKQ34" s="565"/>
      <c r="UKR34" s="565"/>
      <c r="UKS34" s="565"/>
      <c r="UKT34" s="565"/>
      <c r="UKU34" s="565"/>
      <c r="UKV34" s="565"/>
      <c r="UKW34" s="565"/>
      <c r="UKX34" s="565"/>
      <c r="UKY34" s="565"/>
      <c r="UKZ34" s="565"/>
      <c r="ULA34" s="565"/>
      <c r="ULB34" s="565"/>
      <c r="ULC34" s="565"/>
      <c r="ULD34" s="565"/>
      <c r="ULE34" s="565"/>
      <c r="ULF34" s="565"/>
      <c r="ULG34" s="565"/>
      <c r="ULH34" s="565"/>
      <c r="ULI34" s="565"/>
      <c r="ULJ34" s="565"/>
      <c r="ULK34" s="565"/>
      <c r="ULL34" s="565"/>
      <c r="ULM34" s="565"/>
      <c r="ULN34" s="565"/>
      <c r="ULO34" s="565"/>
      <c r="ULP34" s="565"/>
      <c r="ULQ34" s="565"/>
      <c r="ULR34" s="565"/>
      <c r="ULS34" s="565"/>
      <c r="ULT34" s="565"/>
      <c r="ULU34" s="565"/>
      <c r="ULV34" s="565"/>
      <c r="ULW34" s="565"/>
      <c r="ULX34" s="565"/>
      <c r="ULY34" s="565"/>
      <c r="ULZ34" s="565"/>
      <c r="UMA34" s="565"/>
      <c r="UMB34" s="565"/>
      <c r="UMC34" s="565"/>
      <c r="UMD34" s="565"/>
      <c r="UME34" s="565"/>
      <c r="UMF34" s="565"/>
      <c r="UMG34" s="565"/>
      <c r="UMH34" s="565"/>
      <c r="UMI34" s="565"/>
      <c r="UMJ34" s="565"/>
      <c r="UMK34" s="565"/>
      <c r="UML34" s="565"/>
      <c r="UMM34" s="565"/>
      <c r="UMN34" s="565"/>
      <c r="UMO34" s="565"/>
      <c r="UMP34" s="565"/>
      <c r="UMQ34" s="565"/>
      <c r="UMR34" s="565"/>
      <c r="UMS34" s="565"/>
      <c r="UMT34" s="565"/>
      <c r="UMU34" s="565"/>
      <c r="UMV34" s="565"/>
      <c r="UMW34" s="565"/>
      <c r="UMX34" s="565"/>
      <c r="UMY34" s="565"/>
      <c r="UMZ34" s="565"/>
      <c r="UNA34" s="565"/>
      <c r="UNB34" s="565"/>
      <c r="UNC34" s="565"/>
      <c r="UND34" s="565"/>
      <c r="UNE34" s="565"/>
      <c r="UNF34" s="565"/>
      <c r="UNG34" s="565"/>
      <c r="UNH34" s="565"/>
      <c r="UNI34" s="565"/>
      <c r="UNJ34" s="565"/>
      <c r="UNK34" s="565"/>
      <c r="UNL34" s="565"/>
      <c r="UNM34" s="565"/>
      <c r="UNN34" s="565"/>
      <c r="UNO34" s="565"/>
      <c r="UNP34" s="565"/>
      <c r="UNQ34" s="565"/>
      <c r="UNR34" s="565"/>
      <c r="UNS34" s="565"/>
      <c r="UNT34" s="565"/>
      <c r="UNU34" s="565"/>
      <c r="UNV34" s="565"/>
      <c r="UNW34" s="565"/>
      <c r="UNX34" s="565"/>
      <c r="UNY34" s="565"/>
      <c r="UNZ34" s="565"/>
      <c r="UOA34" s="565"/>
      <c r="UOB34" s="565"/>
      <c r="UOC34" s="565"/>
      <c r="UOD34" s="565"/>
      <c r="UOE34" s="565"/>
      <c r="UOF34" s="565"/>
      <c r="UOG34" s="565"/>
      <c r="UOH34" s="565"/>
      <c r="UOI34" s="565"/>
      <c r="UOJ34" s="565"/>
      <c r="UOK34" s="565"/>
      <c r="UOL34" s="565"/>
      <c r="UOM34" s="565"/>
      <c r="UON34" s="565"/>
      <c r="UOO34" s="565"/>
      <c r="UOP34" s="565"/>
      <c r="UOQ34" s="565"/>
      <c r="UOR34" s="565"/>
      <c r="UOS34" s="565"/>
      <c r="UOT34" s="565"/>
      <c r="UOU34" s="565"/>
      <c r="UOV34" s="565"/>
      <c r="UOW34" s="565"/>
      <c r="UOX34" s="565"/>
      <c r="UOY34" s="565"/>
      <c r="UOZ34" s="565"/>
      <c r="UPA34" s="565"/>
      <c r="UPB34" s="565"/>
      <c r="UPC34" s="565"/>
      <c r="UPD34" s="565"/>
      <c r="UPE34" s="565"/>
      <c r="UPF34" s="565"/>
      <c r="UPG34" s="565"/>
      <c r="UPH34" s="565"/>
      <c r="UPI34" s="565"/>
      <c r="UPJ34" s="565"/>
      <c r="UPK34" s="565"/>
      <c r="UPL34" s="565"/>
      <c r="UPM34" s="565"/>
      <c r="UPN34" s="565"/>
      <c r="UPO34" s="565"/>
      <c r="UPP34" s="565"/>
      <c r="UPQ34" s="565"/>
      <c r="UPR34" s="565"/>
      <c r="UPS34" s="565"/>
      <c r="UPT34" s="565"/>
      <c r="UPU34" s="565"/>
      <c r="UPV34" s="565"/>
      <c r="UPW34" s="565"/>
      <c r="UPX34" s="565"/>
      <c r="UPY34" s="565"/>
      <c r="UPZ34" s="565"/>
      <c r="UQA34" s="565"/>
      <c r="UQB34" s="565"/>
      <c r="UQC34" s="565"/>
      <c r="UQD34" s="565"/>
      <c r="UQE34" s="565"/>
      <c r="UQF34" s="565"/>
      <c r="UQG34" s="565"/>
      <c r="UQH34" s="565"/>
      <c r="UQI34" s="565"/>
      <c r="UQJ34" s="565"/>
      <c r="UQK34" s="565"/>
      <c r="UQL34" s="565"/>
      <c r="UQM34" s="565"/>
      <c r="UQN34" s="565"/>
      <c r="UQO34" s="565"/>
      <c r="UQP34" s="565"/>
      <c r="UQQ34" s="565"/>
      <c r="UQR34" s="565"/>
      <c r="UQS34" s="565"/>
      <c r="UQT34" s="565"/>
      <c r="UQU34" s="565"/>
      <c r="UQV34" s="565"/>
      <c r="UQW34" s="565"/>
      <c r="UQX34" s="565"/>
      <c r="UQY34" s="565"/>
      <c r="UQZ34" s="565"/>
      <c r="URA34" s="565"/>
      <c r="URB34" s="565"/>
      <c r="URC34" s="565"/>
      <c r="URD34" s="565"/>
      <c r="URE34" s="565"/>
      <c r="URF34" s="565"/>
      <c r="URG34" s="565"/>
      <c r="URH34" s="565"/>
      <c r="URI34" s="565"/>
      <c r="URJ34" s="565"/>
      <c r="URK34" s="565"/>
      <c r="URL34" s="565"/>
      <c r="URM34" s="565"/>
      <c r="URN34" s="565"/>
      <c r="URO34" s="565"/>
      <c r="URP34" s="565"/>
      <c r="URQ34" s="565"/>
      <c r="URR34" s="565"/>
      <c r="URS34" s="565"/>
      <c r="URT34" s="565"/>
      <c r="URU34" s="565"/>
      <c r="URV34" s="565"/>
      <c r="URW34" s="565"/>
      <c r="URX34" s="565"/>
      <c r="URY34" s="565"/>
      <c r="URZ34" s="565"/>
      <c r="USA34" s="565"/>
      <c r="USB34" s="565"/>
      <c r="USC34" s="565"/>
      <c r="USD34" s="565"/>
      <c r="USE34" s="565"/>
      <c r="USF34" s="565"/>
      <c r="USG34" s="565"/>
      <c r="USH34" s="565"/>
      <c r="USI34" s="565"/>
      <c r="USJ34" s="565"/>
      <c r="USK34" s="565"/>
      <c r="USL34" s="565"/>
      <c r="USM34" s="565"/>
      <c r="USN34" s="565"/>
      <c r="USO34" s="565"/>
      <c r="USP34" s="565"/>
      <c r="USQ34" s="565"/>
      <c r="USR34" s="565"/>
      <c r="USS34" s="565"/>
      <c r="UST34" s="565"/>
      <c r="USU34" s="565"/>
      <c r="USV34" s="565"/>
      <c r="USW34" s="565"/>
      <c r="USX34" s="565"/>
      <c r="USY34" s="565"/>
      <c r="USZ34" s="565"/>
      <c r="UTA34" s="565"/>
      <c r="UTB34" s="565"/>
      <c r="UTC34" s="565"/>
      <c r="UTD34" s="565"/>
      <c r="UTE34" s="565"/>
      <c r="UTF34" s="565"/>
      <c r="UTG34" s="565"/>
      <c r="UTH34" s="565"/>
      <c r="UTI34" s="565"/>
      <c r="UTJ34" s="565"/>
      <c r="UTK34" s="565"/>
      <c r="UTL34" s="565"/>
      <c r="UTM34" s="565"/>
      <c r="UTN34" s="565"/>
      <c r="UTO34" s="565"/>
      <c r="UTP34" s="565"/>
      <c r="UTQ34" s="565"/>
      <c r="UTR34" s="565"/>
      <c r="UTS34" s="565"/>
      <c r="UTT34" s="565"/>
      <c r="UTU34" s="565"/>
      <c r="UTV34" s="565"/>
      <c r="UTW34" s="565"/>
      <c r="UTX34" s="565"/>
      <c r="UTY34" s="565"/>
      <c r="UTZ34" s="565"/>
      <c r="UUA34" s="565"/>
      <c r="UUB34" s="565"/>
      <c r="UUC34" s="565"/>
      <c r="UUD34" s="565"/>
      <c r="UUE34" s="565"/>
      <c r="UUF34" s="565"/>
      <c r="UUG34" s="565"/>
      <c r="UUH34" s="565"/>
      <c r="UUI34" s="565"/>
      <c r="UUJ34" s="565"/>
      <c r="UUK34" s="565"/>
      <c r="UUL34" s="565"/>
      <c r="UUM34" s="565"/>
      <c r="UUN34" s="565"/>
      <c r="UUO34" s="565"/>
      <c r="UUP34" s="565"/>
      <c r="UUQ34" s="565"/>
      <c r="UUR34" s="565"/>
      <c r="UUS34" s="565"/>
      <c r="UUT34" s="565"/>
      <c r="UUU34" s="565"/>
      <c r="UUV34" s="565"/>
      <c r="UUW34" s="565"/>
      <c r="UUX34" s="565"/>
      <c r="UUY34" s="565"/>
      <c r="UUZ34" s="565"/>
      <c r="UVA34" s="565"/>
      <c r="UVB34" s="565"/>
      <c r="UVC34" s="565"/>
      <c r="UVD34" s="565"/>
      <c r="UVE34" s="565"/>
      <c r="UVF34" s="565"/>
      <c r="UVG34" s="565"/>
      <c r="UVH34" s="565"/>
      <c r="UVI34" s="565"/>
      <c r="UVJ34" s="565"/>
      <c r="UVK34" s="565"/>
      <c r="UVL34" s="565"/>
      <c r="UVM34" s="565"/>
      <c r="UVN34" s="565"/>
      <c r="UVO34" s="565"/>
      <c r="UVP34" s="565"/>
      <c r="UVQ34" s="565"/>
      <c r="UVR34" s="565"/>
      <c r="UVS34" s="565"/>
      <c r="UVT34" s="565"/>
      <c r="UVU34" s="565"/>
      <c r="UVV34" s="565"/>
      <c r="UVW34" s="565"/>
      <c r="UVX34" s="565"/>
      <c r="UVY34" s="565"/>
      <c r="UVZ34" s="565"/>
      <c r="UWA34" s="565"/>
      <c r="UWB34" s="565"/>
      <c r="UWC34" s="565"/>
      <c r="UWD34" s="565"/>
      <c r="UWE34" s="565"/>
      <c r="UWF34" s="565"/>
      <c r="UWG34" s="565"/>
      <c r="UWH34" s="565"/>
      <c r="UWI34" s="565"/>
      <c r="UWJ34" s="565"/>
      <c r="UWK34" s="565"/>
      <c r="UWL34" s="565"/>
      <c r="UWM34" s="565"/>
      <c r="UWN34" s="565"/>
      <c r="UWO34" s="565"/>
      <c r="UWP34" s="565"/>
      <c r="UWQ34" s="565"/>
      <c r="UWR34" s="565"/>
      <c r="UWS34" s="565"/>
      <c r="UWT34" s="565"/>
      <c r="UWU34" s="565"/>
      <c r="UWV34" s="565"/>
      <c r="UWW34" s="565"/>
      <c r="UWX34" s="565"/>
      <c r="UWY34" s="565"/>
      <c r="UWZ34" s="565"/>
      <c r="UXA34" s="565"/>
      <c r="UXB34" s="565"/>
      <c r="UXC34" s="565"/>
      <c r="UXD34" s="565"/>
      <c r="UXE34" s="565"/>
      <c r="UXF34" s="565"/>
      <c r="UXG34" s="565"/>
      <c r="UXH34" s="565"/>
      <c r="UXI34" s="565"/>
      <c r="UXJ34" s="565"/>
      <c r="UXK34" s="565"/>
      <c r="UXL34" s="565"/>
      <c r="UXM34" s="565"/>
      <c r="UXN34" s="565"/>
      <c r="UXO34" s="565"/>
      <c r="UXP34" s="565"/>
      <c r="UXQ34" s="565"/>
      <c r="UXR34" s="565"/>
      <c r="UXS34" s="565"/>
      <c r="UXT34" s="565"/>
      <c r="UXU34" s="565"/>
      <c r="UXV34" s="565"/>
      <c r="UXW34" s="565"/>
      <c r="UXX34" s="565"/>
      <c r="UXY34" s="565"/>
      <c r="UXZ34" s="565"/>
      <c r="UYA34" s="565"/>
      <c r="UYB34" s="565"/>
      <c r="UYC34" s="565"/>
      <c r="UYD34" s="565"/>
      <c r="UYE34" s="565"/>
      <c r="UYF34" s="565"/>
      <c r="UYG34" s="565"/>
      <c r="UYH34" s="565"/>
      <c r="UYI34" s="565"/>
      <c r="UYJ34" s="565"/>
      <c r="UYK34" s="565"/>
      <c r="UYL34" s="565"/>
      <c r="UYM34" s="565"/>
      <c r="UYN34" s="565"/>
      <c r="UYO34" s="565"/>
      <c r="UYP34" s="565"/>
      <c r="UYQ34" s="565"/>
      <c r="UYR34" s="565"/>
      <c r="UYS34" s="565"/>
      <c r="UYT34" s="565"/>
      <c r="UYU34" s="565"/>
      <c r="UYV34" s="565"/>
      <c r="UYW34" s="565"/>
      <c r="UYX34" s="565"/>
      <c r="UYY34" s="565"/>
      <c r="UYZ34" s="565"/>
      <c r="UZA34" s="565"/>
      <c r="UZB34" s="565"/>
      <c r="UZC34" s="565"/>
      <c r="UZD34" s="565"/>
      <c r="UZE34" s="565"/>
      <c r="UZF34" s="565"/>
      <c r="UZG34" s="565"/>
      <c r="UZH34" s="565"/>
      <c r="UZI34" s="565"/>
      <c r="UZJ34" s="565"/>
      <c r="UZK34" s="565"/>
      <c r="UZL34" s="565"/>
      <c r="UZM34" s="565"/>
      <c r="UZN34" s="565"/>
      <c r="UZO34" s="565"/>
      <c r="UZP34" s="565"/>
      <c r="UZQ34" s="565"/>
      <c r="UZR34" s="565"/>
      <c r="UZS34" s="565"/>
      <c r="UZT34" s="565"/>
      <c r="UZU34" s="565"/>
      <c r="UZV34" s="565"/>
      <c r="UZW34" s="565"/>
      <c r="UZX34" s="565"/>
      <c r="UZY34" s="565"/>
      <c r="UZZ34" s="565"/>
      <c r="VAA34" s="565"/>
      <c r="VAB34" s="565"/>
      <c r="VAC34" s="565"/>
      <c r="VAD34" s="565"/>
      <c r="VAE34" s="565"/>
      <c r="VAF34" s="565"/>
      <c r="VAG34" s="565"/>
      <c r="VAH34" s="565"/>
      <c r="VAI34" s="565"/>
      <c r="VAJ34" s="565"/>
      <c r="VAK34" s="565"/>
      <c r="VAL34" s="565"/>
      <c r="VAM34" s="565"/>
      <c r="VAN34" s="565"/>
      <c r="VAO34" s="565"/>
      <c r="VAP34" s="565"/>
      <c r="VAQ34" s="565"/>
      <c r="VAR34" s="565"/>
      <c r="VAS34" s="565"/>
      <c r="VAT34" s="565"/>
      <c r="VAU34" s="565"/>
      <c r="VAV34" s="565"/>
      <c r="VAW34" s="565"/>
      <c r="VAX34" s="565"/>
      <c r="VAY34" s="565"/>
      <c r="VAZ34" s="565"/>
      <c r="VBA34" s="565"/>
      <c r="VBB34" s="565"/>
      <c r="VBC34" s="565"/>
      <c r="VBD34" s="565"/>
      <c r="VBE34" s="565"/>
      <c r="VBF34" s="565"/>
      <c r="VBG34" s="565"/>
      <c r="VBH34" s="565"/>
      <c r="VBI34" s="565"/>
      <c r="VBJ34" s="565"/>
      <c r="VBK34" s="565"/>
      <c r="VBL34" s="565"/>
      <c r="VBM34" s="565"/>
      <c r="VBN34" s="565"/>
      <c r="VBO34" s="565"/>
      <c r="VBP34" s="565"/>
      <c r="VBQ34" s="565"/>
      <c r="VBR34" s="565"/>
      <c r="VBS34" s="565"/>
      <c r="VBT34" s="565"/>
      <c r="VBU34" s="565"/>
      <c r="VBV34" s="565"/>
      <c r="VBW34" s="565"/>
      <c r="VBX34" s="565"/>
      <c r="VBY34" s="565"/>
      <c r="VBZ34" s="565"/>
      <c r="VCA34" s="565"/>
      <c r="VCB34" s="565"/>
      <c r="VCC34" s="565"/>
      <c r="VCD34" s="565"/>
      <c r="VCE34" s="565"/>
      <c r="VCF34" s="565"/>
      <c r="VCG34" s="565"/>
      <c r="VCH34" s="565"/>
      <c r="VCI34" s="565"/>
      <c r="VCJ34" s="565"/>
      <c r="VCK34" s="565"/>
      <c r="VCL34" s="565"/>
      <c r="VCM34" s="565"/>
      <c r="VCN34" s="565"/>
      <c r="VCO34" s="565"/>
      <c r="VCP34" s="565"/>
      <c r="VCQ34" s="565"/>
      <c r="VCR34" s="565"/>
      <c r="VCS34" s="565"/>
      <c r="VCT34" s="565"/>
      <c r="VCU34" s="565"/>
      <c r="VCV34" s="565"/>
      <c r="VCW34" s="565"/>
      <c r="VCX34" s="565"/>
      <c r="VCY34" s="565"/>
      <c r="VCZ34" s="565"/>
      <c r="VDA34" s="565"/>
      <c r="VDB34" s="565"/>
      <c r="VDC34" s="565"/>
      <c r="VDD34" s="565"/>
      <c r="VDE34" s="565"/>
      <c r="VDF34" s="565"/>
      <c r="VDG34" s="565"/>
      <c r="VDH34" s="565"/>
      <c r="VDI34" s="565"/>
      <c r="VDJ34" s="565"/>
      <c r="VDK34" s="565"/>
      <c r="VDL34" s="565"/>
      <c r="VDM34" s="565"/>
      <c r="VDN34" s="565"/>
      <c r="VDO34" s="565"/>
      <c r="VDP34" s="565"/>
      <c r="VDQ34" s="565"/>
      <c r="VDR34" s="565"/>
      <c r="VDS34" s="565"/>
      <c r="VDT34" s="565"/>
      <c r="VDU34" s="565"/>
      <c r="VDV34" s="565"/>
      <c r="VDW34" s="565"/>
      <c r="VDX34" s="565"/>
      <c r="VDY34" s="565"/>
      <c r="VDZ34" s="565"/>
      <c r="VEA34" s="565"/>
      <c r="VEB34" s="565"/>
      <c r="VEC34" s="565"/>
      <c r="VED34" s="565"/>
      <c r="VEE34" s="565"/>
      <c r="VEF34" s="565"/>
      <c r="VEG34" s="565"/>
      <c r="VEH34" s="565"/>
      <c r="VEI34" s="565"/>
      <c r="VEJ34" s="565"/>
      <c r="VEK34" s="565"/>
      <c r="VEL34" s="565"/>
      <c r="VEM34" s="565"/>
      <c r="VEN34" s="565"/>
      <c r="VEO34" s="565"/>
      <c r="VEP34" s="565"/>
      <c r="VEQ34" s="565"/>
      <c r="VER34" s="565"/>
      <c r="VES34" s="565"/>
      <c r="VET34" s="565"/>
      <c r="VEU34" s="565"/>
      <c r="VEV34" s="565"/>
      <c r="VEW34" s="565"/>
      <c r="VEX34" s="565"/>
      <c r="VEY34" s="565"/>
      <c r="VEZ34" s="565"/>
      <c r="VFA34" s="565"/>
      <c r="VFB34" s="565"/>
      <c r="VFC34" s="565"/>
      <c r="VFD34" s="565"/>
      <c r="VFE34" s="565"/>
      <c r="VFF34" s="565"/>
      <c r="VFG34" s="565"/>
      <c r="VFH34" s="565"/>
      <c r="VFI34" s="565"/>
      <c r="VFJ34" s="565"/>
      <c r="VFK34" s="565"/>
      <c r="VFL34" s="565"/>
      <c r="VFM34" s="565"/>
      <c r="VFN34" s="565"/>
      <c r="VFO34" s="565"/>
      <c r="VFP34" s="565"/>
      <c r="VFQ34" s="565"/>
      <c r="VFR34" s="565"/>
      <c r="VFS34" s="565"/>
      <c r="VFT34" s="565"/>
      <c r="VFU34" s="565"/>
      <c r="VFV34" s="565"/>
      <c r="VFW34" s="565"/>
      <c r="VFX34" s="565"/>
      <c r="VFY34" s="565"/>
      <c r="VFZ34" s="565"/>
      <c r="VGA34" s="565"/>
      <c r="VGB34" s="565"/>
      <c r="VGC34" s="565"/>
      <c r="VGD34" s="565"/>
      <c r="VGE34" s="565"/>
      <c r="VGF34" s="565"/>
      <c r="VGG34" s="565"/>
      <c r="VGH34" s="565"/>
      <c r="VGI34" s="565"/>
      <c r="VGJ34" s="565"/>
      <c r="VGK34" s="565"/>
      <c r="VGL34" s="565"/>
      <c r="VGM34" s="565"/>
      <c r="VGN34" s="565"/>
      <c r="VGO34" s="565"/>
      <c r="VGP34" s="565"/>
      <c r="VGQ34" s="565"/>
      <c r="VGR34" s="565"/>
      <c r="VGS34" s="565"/>
      <c r="VGT34" s="565"/>
      <c r="VGU34" s="565"/>
      <c r="VGV34" s="565"/>
      <c r="VGW34" s="565"/>
      <c r="VGX34" s="565"/>
      <c r="VGY34" s="565"/>
      <c r="VGZ34" s="565"/>
      <c r="VHA34" s="565"/>
      <c r="VHB34" s="565"/>
      <c r="VHC34" s="565"/>
      <c r="VHD34" s="565"/>
      <c r="VHE34" s="565"/>
      <c r="VHF34" s="565"/>
      <c r="VHG34" s="565"/>
      <c r="VHH34" s="565"/>
      <c r="VHI34" s="565"/>
      <c r="VHJ34" s="565"/>
      <c r="VHK34" s="565"/>
      <c r="VHL34" s="565"/>
      <c r="VHM34" s="565"/>
      <c r="VHN34" s="565"/>
      <c r="VHO34" s="565"/>
      <c r="VHP34" s="565"/>
      <c r="VHQ34" s="565"/>
      <c r="VHR34" s="565"/>
      <c r="VHS34" s="565"/>
      <c r="VHT34" s="565"/>
      <c r="VHU34" s="565"/>
      <c r="VHV34" s="565"/>
      <c r="VHW34" s="565"/>
      <c r="VHX34" s="565"/>
      <c r="VHY34" s="565"/>
      <c r="VHZ34" s="565"/>
      <c r="VIA34" s="565"/>
      <c r="VIB34" s="565"/>
      <c r="VIC34" s="565"/>
      <c r="VID34" s="565"/>
      <c r="VIE34" s="565"/>
      <c r="VIF34" s="565"/>
      <c r="VIG34" s="565"/>
      <c r="VIH34" s="565"/>
      <c r="VII34" s="565"/>
      <c r="VIJ34" s="565"/>
      <c r="VIK34" s="565"/>
      <c r="VIL34" s="565"/>
      <c r="VIM34" s="565"/>
      <c r="VIN34" s="565"/>
      <c r="VIO34" s="565"/>
      <c r="VIP34" s="565"/>
      <c r="VIQ34" s="565"/>
      <c r="VIR34" s="565"/>
      <c r="VIS34" s="565"/>
      <c r="VIT34" s="565"/>
      <c r="VIU34" s="565"/>
      <c r="VIV34" s="565"/>
      <c r="VIW34" s="565"/>
      <c r="VIX34" s="565"/>
      <c r="VIY34" s="565"/>
      <c r="VIZ34" s="565"/>
      <c r="VJA34" s="565"/>
      <c r="VJB34" s="565"/>
      <c r="VJC34" s="565"/>
      <c r="VJD34" s="565"/>
      <c r="VJE34" s="565"/>
      <c r="VJF34" s="565"/>
      <c r="VJG34" s="565"/>
      <c r="VJH34" s="565"/>
      <c r="VJI34" s="565"/>
      <c r="VJJ34" s="565"/>
      <c r="VJK34" s="565"/>
      <c r="VJL34" s="565"/>
      <c r="VJM34" s="565"/>
      <c r="VJN34" s="565"/>
      <c r="VJO34" s="565"/>
      <c r="VJP34" s="565"/>
      <c r="VJQ34" s="565"/>
      <c r="VJR34" s="565"/>
      <c r="VJS34" s="565"/>
      <c r="VJT34" s="565"/>
      <c r="VJU34" s="565"/>
      <c r="VJV34" s="565"/>
      <c r="VJW34" s="565"/>
      <c r="VJX34" s="565"/>
      <c r="VJY34" s="565"/>
      <c r="VJZ34" s="565"/>
      <c r="VKA34" s="565"/>
      <c r="VKB34" s="565"/>
      <c r="VKC34" s="565"/>
      <c r="VKD34" s="565"/>
      <c r="VKE34" s="565"/>
      <c r="VKF34" s="565"/>
      <c r="VKG34" s="565"/>
      <c r="VKH34" s="565"/>
      <c r="VKI34" s="565"/>
      <c r="VKJ34" s="565"/>
      <c r="VKK34" s="565"/>
      <c r="VKL34" s="565"/>
      <c r="VKM34" s="565"/>
      <c r="VKN34" s="565"/>
      <c r="VKO34" s="565"/>
      <c r="VKP34" s="565"/>
      <c r="VKQ34" s="565"/>
      <c r="VKR34" s="565"/>
      <c r="VKS34" s="565"/>
      <c r="VKT34" s="565"/>
      <c r="VKU34" s="565"/>
      <c r="VKV34" s="565"/>
      <c r="VKW34" s="565"/>
      <c r="VKX34" s="565"/>
      <c r="VKY34" s="565"/>
      <c r="VKZ34" s="565"/>
      <c r="VLA34" s="565"/>
      <c r="VLB34" s="565"/>
      <c r="VLC34" s="565"/>
      <c r="VLD34" s="565"/>
      <c r="VLE34" s="565"/>
      <c r="VLF34" s="565"/>
      <c r="VLG34" s="565"/>
      <c r="VLH34" s="565"/>
      <c r="VLI34" s="565"/>
      <c r="VLJ34" s="565"/>
      <c r="VLK34" s="565"/>
      <c r="VLL34" s="565"/>
      <c r="VLM34" s="565"/>
      <c r="VLN34" s="565"/>
      <c r="VLO34" s="565"/>
      <c r="VLP34" s="565"/>
      <c r="VLQ34" s="565"/>
      <c r="VLR34" s="565"/>
      <c r="VLS34" s="565"/>
      <c r="VLT34" s="565"/>
      <c r="VLU34" s="565"/>
      <c r="VLV34" s="565"/>
      <c r="VLW34" s="565"/>
      <c r="VLX34" s="565"/>
      <c r="VLY34" s="565"/>
      <c r="VLZ34" s="565"/>
      <c r="VMA34" s="565"/>
      <c r="VMB34" s="565"/>
      <c r="VMC34" s="565"/>
      <c r="VMD34" s="565"/>
      <c r="VME34" s="565"/>
      <c r="VMF34" s="565"/>
      <c r="VMG34" s="565"/>
      <c r="VMH34" s="565"/>
      <c r="VMI34" s="565"/>
      <c r="VMJ34" s="565"/>
      <c r="VMK34" s="565"/>
      <c r="VML34" s="565"/>
      <c r="VMM34" s="565"/>
      <c r="VMN34" s="565"/>
      <c r="VMO34" s="565"/>
      <c r="VMP34" s="565"/>
      <c r="VMQ34" s="565"/>
      <c r="VMR34" s="565"/>
      <c r="VMS34" s="565"/>
      <c r="VMT34" s="565"/>
      <c r="VMU34" s="565"/>
      <c r="VMV34" s="565"/>
      <c r="VMW34" s="565"/>
      <c r="VMX34" s="565"/>
      <c r="VMY34" s="565"/>
      <c r="VMZ34" s="565"/>
      <c r="VNA34" s="565"/>
      <c r="VNB34" s="565"/>
      <c r="VNC34" s="565"/>
      <c r="VND34" s="565"/>
      <c r="VNE34" s="565"/>
      <c r="VNF34" s="565"/>
      <c r="VNG34" s="565"/>
      <c r="VNH34" s="565"/>
      <c r="VNI34" s="565"/>
      <c r="VNJ34" s="565"/>
      <c r="VNK34" s="565"/>
      <c r="VNL34" s="565"/>
      <c r="VNM34" s="565"/>
      <c r="VNN34" s="565"/>
      <c r="VNO34" s="565"/>
      <c r="VNP34" s="565"/>
      <c r="VNQ34" s="565"/>
      <c r="VNR34" s="565"/>
      <c r="VNS34" s="565"/>
      <c r="VNT34" s="565"/>
      <c r="VNU34" s="565"/>
      <c r="VNV34" s="565"/>
      <c r="VNW34" s="565"/>
      <c r="VNX34" s="565"/>
      <c r="VNY34" s="565"/>
      <c r="VNZ34" s="565"/>
      <c r="VOA34" s="565"/>
      <c r="VOB34" s="565"/>
      <c r="VOC34" s="565"/>
      <c r="VOD34" s="565"/>
      <c r="VOE34" s="565"/>
      <c r="VOF34" s="565"/>
      <c r="VOG34" s="565"/>
      <c r="VOH34" s="565"/>
      <c r="VOI34" s="565"/>
      <c r="VOJ34" s="565"/>
      <c r="VOK34" s="565"/>
      <c r="VOL34" s="565"/>
      <c r="VOM34" s="565"/>
      <c r="VON34" s="565"/>
      <c r="VOO34" s="565"/>
      <c r="VOP34" s="565"/>
      <c r="VOQ34" s="565"/>
      <c r="VOR34" s="565"/>
      <c r="VOS34" s="565"/>
      <c r="VOT34" s="565"/>
      <c r="VOU34" s="565"/>
      <c r="VOV34" s="565"/>
      <c r="VOW34" s="565"/>
      <c r="VOX34" s="565"/>
      <c r="VOY34" s="565"/>
      <c r="VOZ34" s="565"/>
      <c r="VPA34" s="565"/>
      <c r="VPB34" s="565"/>
      <c r="VPC34" s="565"/>
      <c r="VPD34" s="565"/>
      <c r="VPE34" s="565"/>
      <c r="VPF34" s="565"/>
      <c r="VPG34" s="565"/>
      <c r="VPH34" s="565"/>
      <c r="VPI34" s="565"/>
      <c r="VPJ34" s="565"/>
      <c r="VPK34" s="565"/>
      <c r="VPL34" s="565"/>
      <c r="VPM34" s="565"/>
      <c r="VPN34" s="565"/>
      <c r="VPO34" s="565"/>
      <c r="VPP34" s="565"/>
      <c r="VPQ34" s="565"/>
      <c r="VPR34" s="565"/>
      <c r="VPS34" s="565"/>
      <c r="VPT34" s="565"/>
      <c r="VPU34" s="565"/>
      <c r="VPV34" s="565"/>
      <c r="VPW34" s="565"/>
      <c r="VPX34" s="565"/>
      <c r="VPY34" s="565"/>
      <c r="VPZ34" s="565"/>
      <c r="VQA34" s="565"/>
      <c r="VQB34" s="565"/>
      <c r="VQC34" s="565"/>
      <c r="VQD34" s="565"/>
      <c r="VQE34" s="565"/>
      <c r="VQF34" s="565"/>
      <c r="VQG34" s="565"/>
      <c r="VQH34" s="565"/>
      <c r="VQI34" s="565"/>
      <c r="VQJ34" s="565"/>
      <c r="VQK34" s="565"/>
      <c r="VQL34" s="565"/>
      <c r="VQM34" s="565"/>
      <c r="VQN34" s="565"/>
      <c r="VQO34" s="565"/>
      <c r="VQP34" s="565"/>
      <c r="VQQ34" s="565"/>
      <c r="VQR34" s="565"/>
      <c r="VQS34" s="565"/>
      <c r="VQT34" s="565"/>
      <c r="VQU34" s="565"/>
      <c r="VQV34" s="565"/>
      <c r="VQW34" s="565"/>
      <c r="VQX34" s="565"/>
      <c r="VQY34" s="565"/>
      <c r="VQZ34" s="565"/>
      <c r="VRA34" s="565"/>
      <c r="VRB34" s="565"/>
      <c r="VRC34" s="565"/>
      <c r="VRD34" s="565"/>
      <c r="VRE34" s="565"/>
      <c r="VRF34" s="565"/>
      <c r="VRG34" s="565"/>
      <c r="VRH34" s="565"/>
      <c r="VRI34" s="565"/>
      <c r="VRJ34" s="565"/>
      <c r="VRK34" s="565"/>
      <c r="VRL34" s="565"/>
      <c r="VRM34" s="565"/>
      <c r="VRN34" s="565"/>
      <c r="VRO34" s="565"/>
      <c r="VRP34" s="565"/>
      <c r="VRQ34" s="565"/>
      <c r="VRR34" s="565"/>
      <c r="VRS34" s="565"/>
      <c r="VRT34" s="565"/>
      <c r="VRU34" s="565"/>
      <c r="VRV34" s="565"/>
      <c r="VRW34" s="565"/>
      <c r="VRX34" s="565"/>
      <c r="VRY34" s="565"/>
      <c r="VRZ34" s="565"/>
      <c r="VSA34" s="565"/>
      <c r="VSB34" s="565"/>
      <c r="VSC34" s="565"/>
      <c r="VSD34" s="565"/>
      <c r="VSE34" s="565"/>
      <c r="VSF34" s="565"/>
      <c r="VSG34" s="565"/>
      <c r="VSH34" s="565"/>
      <c r="VSI34" s="565"/>
      <c r="VSJ34" s="565"/>
      <c r="VSK34" s="565"/>
      <c r="VSL34" s="565"/>
      <c r="VSM34" s="565"/>
      <c r="VSN34" s="565"/>
      <c r="VSO34" s="565"/>
      <c r="VSP34" s="565"/>
      <c r="VSQ34" s="565"/>
      <c r="VSR34" s="565"/>
      <c r="VSS34" s="565"/>
      <c r="VST34" s="565"/>
      <c r="VSU34" s="565"/>
      <c r="VSV34" s="565"/>
      <c r="VSW34" s="565"/>
      <c r="VSX34" s="565"/>
      <c r="VSY34" s="565"/>
      <c r="VSZ34" s="565"/>
      <c r="VTA34" s="565"/>
      <c r="VTB34" s="565"/>
      <c r="VTC34" s="565"/>
      <c r="VTD34" s="565"/>
      <c r="VTE34" s="565"/>
      <c r="VTF34" s="565"/>
      <c r="VTG34" s="565"/>
      <c r="VTH34" s="565"/>
      <c r="VTI34" s="565"/>
      <c r="VTJ34" s="565"/>
      <c r="VTK34" s="565"/>
      <c r="VTL34" s="565"/>
      <c r="VTM34" s="565"/>
      <c r="VTN34" s="565"/>
      <c r="VTO34" s="565"/>
      <c r="VTP34" s="565"/>
      <c r="VTQ34" s="565"/>
      <c r="VTR34" s="565"/>
      <c r="VTS34" s="565"/>
      <c r="VTT34" s="565"/>
      <c r="VTU34" s="565"/>
      <c r="VTV34" s="565"/>
      <c r="VTW34" s="565"/>
      <c r="VTX34" s="565"/>
      <c r="VTY34" s="565"/>
      <c r="VTZ34" s="565"/>
      <c r="VUA34" s="565"/>
      <c r="VUB34" s="565"/>
      <c r="VUC34" s="565"/>
      <c r="VUD34" s="565"/>
      <c r="VUE34" s="565"/>
      <c r="VUF34" s="565"/>
      <c r="VUG34" s="565"/>
      <c r="VUH34" s="565"/>
      <c r="VUI34" s="565"/>
      <c r="VUJ34" s="565"/>
      <c r="VUK34" s="565"/>
      <c r="VUL34" s="565"/>
      <c r="VUM34" s="565"/>
      <c r="VUN34" s="565"/>
      <c r="VUO34" s="565"/>
      <c r="VUP34" s="565"/>
      <c r="VUQ34" s="565"/>
      <c r="VUR34" s="565"/>
      <c r="VUS34" s="565"/>
      <c r="VUT34" s="565"/>
      <c r="VUU34" s="565"/>
      <c r="VUV34" s="565"/>
      <c r="VUW34" s="565"/>
      <c r="VUX34" s="565"/>
      <c r="VUY34" s="565"/>
      <c r="VUZ34" s="565"/>
      <c r="VVA34" s="565"/>
      <c r="VVB34" s="565"/>
      <c r="VVC34" s="565"/>
      <c r="VVD34" s="565"/>
      <c r="VVE34" s="565"/>
      <c r="VVF34" s="565"/>
      <c r="VVG34" s="565"/>
      <c r="VVH34" s="565"/>
      <c r="VVI34" s="565"/>
      <c r="VVJ34" s="565"/>
      <c r="VVK34" s="565"/>
      <c r="VVL34" s="565"/>
      <c r="VVM34" s="565"/>
      <c r="VVN34" s="565"/>
      <c r="VVO34" s="565"/>
      <c r="VVP34" s="565"/>
      <c r="VVQ34" s="565"/>
      <c r="VVR34" s="565"/>
      <c r="VVS34" s="565"/>
      <c r="VVT34" s="565"/>
      <c r="VVU34" s="565"/>
      <c r="VVV34" s="565"/>
      <c r="VVW34" s="565"/>
      <c r="VVX34" s="565"/>
      <c r="VVY34" s="565"/>
      <c r="VVZ34" s="565"/>
      <c r="VWA34" s="565"/>
      <c r="VWB34" s="565"/>
      <c r="VWC34" s="565"/>
      <c r="VWD34" s="565"/>
      <c r="VWE34" s="565"/>
      <c r="VWF34" s="565"/>
      <c r="VWG34" s="565"/>
      <c r="VWH34" s="565"/>
      <c r="VWI34" s="565"/>
      <c r="VWJ34" s="565"/>
      <c r="VWK34" s="565"/>
      <c r="VWL34" s="565"/>
      <c r="VWM34" s="565"/>
      <c r="VWN34" s="565"/>
      <c r="VWO34" s="565"/>
      <c r="VWP34" s="565"/>
      <c r="VWQ34" s="565"/>
      <c r="VWR34" s="565"/>
      <c r="VWS34" s="565"/>
      <c r="VWT34" s="565"/>
      <c r="VWU34" s="565"/>
      <c r="VWV34" s="565"/>
      <c r="VWW34" s="565"/>
      <c r="VWX34" s="565"/>
      <c r="VWY34" s="565"/>
      <c r="VWZ34" s="565"/>
      <c r="VXA34" s="565"/>
      <c r="VXB34" s="565"/>
      <c r="VXC34" s="565"/>
      <c r="VXD34" s="565"/>
      <c r="VXE34" s="565"/>
      <c r="VXF34" s="565"/>
      <c r="VXG34" s="565"/>
      <c r="VXH34" s="565"/>
      <c r="VXI34" s="565"/>
      <c r="VXJ34" s="565"/>
      <c r="VXK34" s="565"/>
      <c r="VXL34" s="565"/>
      <c r="VXM34" s="565"/>
      <c r="VXN34" s="565"/>
      <c r="VXO34" s="565"/>
      <c r="VXP34" s="565"/>
      <c r="VXQ34" s="565"/>
      <c r="VXR34" s="565"/>
      <c r="VXS34" s="565"/>
      <c r="VXT34" s="565"/>
      <c r="VXU34" s="565"/>
      <c r="VXV34" s="565"/>
      <c r="VXW34" s="565"/>
      <c r="VXX34" s="565"/>
      <c r="VXY34" s="565"/>
      <c r="VXZ34" s="565"/>
      <c r="VYA34" s="565"/>
      <c r="VYB34" s="565"/>
      <c r="VYC34" s="565"/>
      <c r="VYD34" s="565"/>
      <c r="VYE34" s="565"/>
      <c r="VYF34" s="565"/>
      <c r="VYG34" s="565"/>
      <c r="VYH34" s="565"/>
      <c r="VYI34" s="565"/>
      <c r="VYJ34" s="565"/>
      <c r="VYK34" s="565"/>
      <c r="VYL34" s="565"/>
      <c r="VYM34" s="565"/>
      <c r="VYN34" s="565"/>
      <c r="VYO34" s="565"/>
      <c r="VYP34" s="565"/>
      <c r="VYQ34" s="565"/>
      <c r="VYR34" s="565"/>
      <c r="VYS34" s="565"/>
      <c r="VYT34" s="565"/>
      <c r="VYU34" s="565"/>
      <c r="VYV34" s="565"/>
      <c r="VYW34" s="565"/>
      <c r="VYX34" s="565"/>
      <c r="VYY34" s="565"/>
      <c r="VYZ34" s="565"/>
      <c r="VZA34" s="565"/>
      <c r="VZB34" s="565"/>
      <c r="VZC34" s="565"/>
      <c r="VZD34" s="565"/>
      <c r="VZE34" s="565"/>
      <c r="VZF34" s="565"/>
      <c r="VZG34" s="565"/>
      <c r="VZH34" s="565"/>
      <c r="VZI34" s="565"/>
      <c r="VZJ34" s="565"/>
      <c r="VZK34" s="565"/>
      <c r="VZL34" s="565"/>
      <c r="VZM34" s="565"/>
      <c r="VZN34" s="565"/>
      <c r="VZO34" s="565"/>
      <c r="VZP34" s="565"/>
      <c r="VZQ34" s="565"/>
      <c r="VZR34" s="565"/>
      <c r="VZS34" s="565"/>
      <c r="VZT34" s="565"/>
      <c r="VZU34" s="565"/>
      <c r="VZV34" s="565"/>
      <c r="VZW34" s="565"/>
      <c r="VZX34" s="565"/>
      <c r="VZY34" s="565"/>
      <c r="VZZ34" s="565"/>
      <c r="WAA34" s="565"/>
      <c r="WAB34" s="565"/>
      <c r="WAC34" s="565"/>
      <c r="WAD34" s="565"/>
      <c r="WAE34" s="565"/>
      <c r="WAF34" s="565"/>
      <c r="WAG34" s="565"/>
      <c r="WAH34" s="565"/>
      <c r="WAI34" s="565"/>
      <c r="WAJ34" s="565"/>
      <c r="WAK34" s="565"/>
      <c r="WAL34" s="565"/>
      <c r="WAM34" s="565"/>
      <c r="WAN34" s="565"/>
      <c r="WAO34" s="565"/>
      <c r="WAP34" s="565"/>
      <c r="WAQ34" s="565"/>
      <c r="WAR34" s="565"/>
      <c r="WAS34" s="565"/>
      <c r="WAT34" s="565"/>
      <c r="WAU34" s="565"/>
      <c r="WAV34" s="565"/>
      <c r="WAW34" s="565"/>
      <c r="WAX34" s="565"/>
      <c r="WAY34" s="565"/>
      <c r="WAZ34" s="565"/>
      <c r="WBA34" s="565"/>
      <c r="WBB34" s="565"/>
      <c r="WBC34" s="565"/>
      <c r="WBD34" s="565"/>
      <c r="WBE34" s="565"/>
      <c r="WBF34" s="565"/>
      <c r="WBG34" s="565"/>
      <c r="WBH34" s="565"/>
      <c r="WBI34" s="565"/>
      <c r="WBJ34" s="565"/>
      <c r="WBK34" s="565"/>
      <c r="WBL34" s="565"/>
      <c r="WBM34" s="565"/>
      <c r="WBN34" s="565"/>
      <c r="WBO34" s="565"/>
      <c r="WBP34" s="565"/>
      <c r="WBQ34" s="565"/>
      <c r="WBR34" s="565"/>
      <c r="WBS34" s="565"/>
      <c r="WBT34" s="565"/>
      <c r="WBU34" s="565"/>
      <c r="WBV34" s="565"/>
      <c r="WBW34" s="565"/>
      <c r="WBX34" s="565"/>
      <c r="WBY34" s="565"/>
      <c r="WBZ34" s="565"/>
      <c r="WCA34" s="565"/>
      <c r="WCB34" s="565"/>
      <c r="WCC34" s="565"/>
      <c r="WCD34" s="565"/>
      <c r="WCE34" s="565"/>
      <c r="WCF34" s="565"/>
      <c r="WCG34" s="565"/>
      <c r="WCH34" s="565"/>
      <c r="WCI34" s="565"/>
      <c r="WCJ34" s="565"/>
      <c r="WCK34" s="565"/>
      <c r="WCL34" s="565"/>
      <c r="WCM34" s="565"/>
      <c r="WCN34" s="565"/>
      <c r="WCO34" s="565"/>
      <c r="WCP34" s="565"/>
      <c r="WCQ34" s="565"/>
      <c r="WCR34" s="565"/>
      <c r="WCS34" s="565"/>
      <c r="WCT34" s="565"/>
      <c r="WCU34" s="565"/>
      <c r="WCV34" s="565"/>
      <c r="WCW34" s="565"/>
      <c r="WCX34" s="565"/>
      <c r="WCY34" s="565"/>
      <c r="WCZ34" s="565"/>
      <c r="WDA34" s="565"/>
      <c r="WDB34" s="565"/>
      <c r="WDC34" s="565"/>
      <c r="WDD34" s="565"/>
      <c r="WDE34" s="565"/>
      <c r="WDF34" s="565"/>
      <c r="WDG34" s="565"/>
      <c r="WDH34" s="565"/>
      <c r="WDI34" s="565"/>
      <c r="WDJ34" s="565"/>
      <c r="WDK34" s="565"/>
      <c r="WDL34" s="565"/>
      <c r="WDM34" s="565"/>
      <c r="WDN34" s="565"/>
      <c r="WDO34" s="565"/>
      <c r="WDP34" s="565"/>
      <c r="WDQ34" s="565"/>
      <c r="WDR34" s="565"/>
      <c r="WDS34" s="565"/>
      <c r="WDT34" s="565"/>
      <c r="WDU34" s="565"/>
      <c r="WDV34" s="565"/>
      <c r="WDW34" s="565"/>
      <c r="WDX34" s="565"/>
      <c r="WDY34" s="565"/>
      <c r="WDZ34" s="565"/>
      <c r="WEA34" s="565"/>
      <c r="WEB34" s="565"/>
      <c r="WEC34" s="565"/>
      <c r="WED34" s="565"/>
      <c r="WEE34" s="565"/>
      <c r="WEF34" s="565"/>
      <c r="WEG34" s="565"/>
      <c r="WEH34" s="565"/>
      <c r="WEI34" s="565"/>
      <c r="WEJ34" s="565"/>
      <c r="WEK34" s="565"/>
      <c r="WEL34" s="565"/>
      <c r="WEM34" s="565"/>
      <c r="WEN34" s="565"/>
      <c r="WEO34" s="565"/>
      <c r="WEP34" s="565"/>
      <c r="WEQ34" s="565"/>
      <c r="WER34" s="565"/>
      <c r="WES34" s="565"/>
      <c r="WET34" s="565"/>
      <c r="WEU34" s="565"/>
      <c r="WEV34" s="565"/>
      <c r="WEW34" s="565"/>
      <c r="WEX34" s="565"/>
      <c r="WEY34" s="565"/>
      <c r="WEZ34" s="565"/>
      <c r="WFA34" s="565"/>
      <c r="WFB34" s="565"/>
      <c r="WFC34" s="565"/>
      <c r="WFD34" s="565"/>
      <c r="WFE34" s="565"/>
      <c r="WFF34" s="565"/>
      <c r="WFG34" s="565"/>
      <c r="WFH34" s="565"/>
      <c r="WFI34" s="565"/>
      <c r="WFJ34" s="565"/>
      <c r="WFK34" s="565"/>
      <c r="WFL34" s="565"/>
      <c r="WFM34" s="565"/>
      <c r="WFN34" s="565"/>
      <c r="WFO34" s="565"/>
      <c r="WFP34" s="565"/>
      <c r="WFQ34" s="565"/>
      <c r="WFR34" s="565"/>
      <c r="WFS34" s="565"/>
      <c r="WFT34" s="565"/>
      <c r="WFU34" s="565"/>
      <c r="WFV34" s="565"/>
      <c r="WFW34" s="565"/>
      <c r="WFX34" s="565"/>
      <c r="WFY34" s="565"/>
      <c r="WFZ34" s="565"/>
      <c r="WGA34" s="565"/>
      <c r="WGB34" s="565"/>
      <c r="WGC34" s="565"/>
      <c r="WGD34" s="565"/>
      <c r="WGE34" s="565"/>
      <c r="WGF34" s="565"/>
      <c r="WGG34" s="565"/>
      <c r="WGH34" s="565"/>
      <c r="WGI34" s="565"/>
      <c r="WGJ34" s="565"/>
      <c r="WGK34" s="565"/>
      <c r="WGL34" s="565"/>
      <c r="WGM34" s="565"/>
      <c r="WGN34" s="565"/>
      <c r="WGO34" s="565"/>
      <c r="WGP34" s="565"/>
      <c r="WGQ34" s="565"/>
      <c r="WGR34" s="565"/>
      <c r="WGS34" s="565"/>
      <c r="WGT34" s="565"/>
      <c r="WGU34" s="565"/>
      <c r="WGV34" s="565"/>
      <c r="WGW34" s="565"/>
      <c r="WGX34" s="565"/>
      <c r="WGY34" s="565"/>
      <c r="WGZ34" s="565"/>
      <c r="WHA34" s="565"/>
      <c r="WHB34" s="565"/>
      <c r="WHC34" s="565"/>
      <c r="WHD34" s="565"/>
      <c r="WHE34" s="565"/>
      <c r="WHF34" s="565"/>
      <c r="WHG34" s="565"/>
      <c r="WHH34" s="565"/>
      <c r="WHI34" s="565"/>
      <c r="WHJ34" s="565"/>
      <c r="WHK34" s="565"/>
      <c r="WHL34" s="565"/>
      <c r="WHM34" s="565"/>
      <c r="WHN34" s="565"/>
      <c r="WHO34" s="565"/>
      <c r="WHP34" s="565"/>
      <c r="WHQ34" s="565"/>
      <c r="WHR34" s="565"/>
      <c r="WHS34" s="565"/>
      <c r="WHT34" s="565"/>
      <c r="WHU34" s="565"/>
      <c r="WHV34" s="565"/>
      <c r="WHW34" s="565"/>
      <c r="WHX34" s="565"/>
      <c r="WHY34" s="565"/>
      <c r="WHZ34" s="565"/>
      <c r="WIA34" s="565"/>
      <c r="WIB34" s="565"/>
      <c r="WIC34" s="565"/>
      <c r="WID34" s="565"/>
      <c r="WIE34" s="565"/>
      <c r="WIF34" s="565"/>
      <c r="WIG34" s="565"/>
      <c r="WIH34" s="565"/>
      <c r="WII34" s="565"/>
      <c r="WIJ34" s="565"/>
      <c r="WIK34" s="565"/>
      <c r="WIL34" s="565"/>
      <c r="WIM34" s="565"/>
      <c r="WIN34" s="565"/>
      <c r="WIO34" s="565"/>
      <c r="WIP34" s="565"/>
      <c r="WIQ34" s="565"/>
      <c r="WIR34" s="565"/>
      <c r="WIS34" s="565"/>
      <c r="WIT34" s="565"/>
      <c r="WIU34" s="565"/>
      <c r="WIV34" s="565"/>
      <c r="WIW34" s="565"/>
      <c r="WIX34" s="565"/>
      <c r="WIY34" s="565"/>
      <c r="WIZ34" s="565"/>
      <c r="WJA34" s="565"/>
      <c r="WJB34" s="565"/>
      <c r="WJC34" s="565"/>
      <c r="WJD34" s="565"/>
      <c r="WJE34" s="565"/>
      <c r="WJF34" s="565"/>
      <c r="WJG34" s="565"/>
      <c r="WJH34" s="565"/>
      <c r="WJI34" s="565"/>
      <c r="WJJ34" s="565"/>
      <c r="WJK34" s="565"/>
      <c r="WJL34" s="565"/>
      <c r="WJM34" s="565"/>
      <c r="WJN34" s="565"/>
      <c r="WJO34" s="565"/>
      <c r="WJP34" s="565"/>
      <c r="WJQ34" s="565"/>
      <c r="WJR34" s="565"/>
      <c r="WJS34" s="565"/>
      <c r="WJT34" s="565"/>
      <c r="WJU34" s="565"/>
      <c r="WJV34" s="565"/>
      <c r="WJW34" s="565"/>
      <c r="WJX34" s="565"/>
      <c r="WJY34" s="565"/>
      <c r="WJZ34" s="565"/>
      <c r="WKA34" s="565"/>
      <c r="WKB34" s="565"/>
      <c r="WKC34" s="565"/>
      <c r="WKD34" s="565"/>
      <c r="WKE34" s="565"/>
      <c r="WKF34" s="565"/>
      <c r="WKG34" s="565"/>
      <c r="WKH34" s="565"/>
      <c r="WKI34" s="565"/>
      <c r="WKJ34" s="565"/>
      <c r="WKK34" s="565"/>
      <c r="WKL34" s="565"/>
      <c r="WKM34" s="565"/>
      <c r="WKN34" s="565"/>
      <c r="WKO34" s="565"/>
      <c r="WKP34" s="565"/>
      <c r="WKQ34" s="565"/>
      <c r="WKR34" s="565"/>
      <c r="WKS34" s="565"/>
      <c r="WKT34" s="565"/>
      <c r="WKU34" s="565"/>
      <c r="WKV34" s="565"/>
      <c r="WKW34" s="565"/>
      <c r="WKX34" s="565"/>
      <c r="WKY34" s="565"/>
      <c r="WKZ34" s="565"/>
      <c r="WLA34" s="565"/>
      <c r="WLB34" s="565"/>
      <c r="WLC34" s="565"/>
      <c r="WLD34" s="565"/>
      <c r="WLE34" s="565"/>
      <c r="WLF34" s="565"/>
      <c r="WLG34" s="565"/>
      <c r="WLH34" s="565"/>
      <c r="WLI34" s="565"/>
      <c r="WLJ34" s="565"/>
      <c r="WLK34" s="565"/>
      <c r="WLL34" s="565"/>
      <c r="WLM34" s="565"/>
      <c r="WLN34" s="565"/>
      <c r="WLO34" s="565"/>
      <c r="WLP34" s="565"/>
      <c r="WLQ34" s="565"/>
      <c r="WLR34" s="565"/>
      <c r="WLS34" s="565"/>
      <c r="WLT34" s="565"/>
      <c r="WLU34" s="565"/>
      <c r="WLV34" s="565"/>
      <c r="WLW34" s="565"/>
      <c r="WLX34" s="565"/>
      <c r="WLY34" s="565"/>
      <c r="WLZ34" s="565"/>
      <c r="WMA34" s="565"/>
      <c r="WMB34" s="565"/>
      <c r="WMC34" s="565"/>
      <c r="WMD34" s="565"/>
      <c r="WME34" s="565"/>
      <c r="WMF34" s="565"/>
      <c r="WMG34" s="565"/>
      <c r="WMH34" s="565"/>
      <c r="WMI34" s="565"/>
      <c r="WMJ34" s="565"/>
      <c r="WMK34" s="565"/>
      <c r="WML34" s="565"/>
      <c r="WMM34" s="565"/>
      <c r="WMN34" s="565"/>
      <c r="WMO34" s="565"/>
      <c r="WMP34" s="565"/>
      <c r="WMQ34" s="565"/>
      <c r="WMR34" s="565"/>
      <c r="WMS34" s="565"/>
      <c r="WMT34" s="565"/>
      <c r="WMU34" s="565"/>
      <c r="WMV34" s="565"/>
      <c r="WMW34" s="565"/>
      <c r="WMX34" s="565"/>
      <c r="WMY34" s="565"/>
      <c r="WMZ34" s="565"/>
      <c r="WNA34" s="565"/>
      <c r="WNB34" s="565"/>
      <c r="WNC34" s="565"/>
      <c r="WND34" s="565"/>
      <c r="WNE34" s="565"/>
      <c r="WNF34" s="565"/>
      <c r="WNG34" s="565"/>
      <c r="WNH34" s="565"/>
      <c r="WNI34" s="565"/>
      <c r="WNJ34" s="565"/>
      <c r="WNK34" s="565"/>
      <c r="WNL34" s="565"/>
      <c r="WNM34" s="565"/>
      <c r="WNN34" s="565"/>
      <c r="WNO34" s="565"/>
      <c r="WNP34" s="565"/>
      <c r="WNQ34" s="565"/>
      <c r="WNR34" s="565"/>
      <c r="WNS34" s="565"/>
      <c r="WNT34" s="565"/>
      <c r="WNU34" s="565"/>
      <c r="WNV34" s="565"/>
      <c r="WNW34" s="565"/>
      <c r="WNX34" s="565"/>
      <c r="WNY34" s="565"/>
      <c r="WNZ34" s="565"/>
      <c r="WOA34" s="565"/>
      <c r="WOB34" s="565"/>
      <c r="WOC34" s="565"/>
      <c r="WOD34" s="565"/>
      <c r="WOE34" s="565"/>
      <c r="WOF34" s="565"/>
      <c r="WOG34" s="565"/>
      <c r="WOH34" s="565"/>
      <c r="WOI34" s="565"/>
      <c r="WOJ34" s="565"/>
      <c r="WOK34" s="565"/>
      <c r="WOL34" s="565"/>
      <c r="WOM34" s="565"/>
      <c r="WON34" s="565"/>
      <c r="WOO34" s="565"/>
      <c r="WOP34" s="565"/>
      <c r="WOQ34" s="565"/>
      <c r="WOR34" s="565"/>
      <c r="WOS34" s="565"/>
      <c r="WOT34" s="565"/>
      <c r="WOU34" s="565"/>
      <c r="WOV34" s="565"/>
      <c r="WOW34" s="565"/>
      <c r="WOX34" s="565"/>
      <c r="WOY34" s="565"/>
      <c r="WOZ34" s="565"/>
      <c r="WPA34" s="565"/>
      <c r="WPB34" s="565"/>
      <c r="WPC34" s="565"/>
      <c r="WPD34" s="565"/>
      <c r="WPE34" s="565"/>
      <c r="WPF34" s="565"/>
      <c r="WPG34" s="565"/>
      <c r="WPH34" s="565"/>
      <c r="WPI34" s="565"/>
      <c r="WPJ34" s="565"/>
      <c r="WPK34" s="565"/>
      <c r="WPL34" s="565"/>
      <c r="WPM34" s="565"/>
      <c r="WPN34" s="565"/>
      <c r="WPO34" s="565"/>
      <c r="WPP34" s="565"/>
      <c r="WPQ34" s="565"/>
      <c r="WPR34" s="565"/>
      <c r="WPS34" s="565"/>
      <c r="WPT34" s="565"/>
      <c r="WPU34" s="565"/>
      <c r="WPV34" s="565"/>
      <c r="WPW34" s="565"/>
      <c r="WPX34" s="565"/>
      <c r="WPY34" s="565"/>
      <c r="WPZ34" s="565"/>
      <c r="WQA34" s="565"/>
      <c r="WQB34" s="565"/>
      <c r="WQC34" s="565"/>
      <c r="WQD34" s="565"/>
      <c r="WQE34" s="565"/>
      <c r="WQF34" s="565"/>
      <c r="WQG34" s="565"/>
      <c r="WQH34" s="565"/>
      <c r="WQI34" s="565"/>
      <c r="WQJ34" s="565"/>
      <c r="WQK34" s="565"/>
      <c r="WQL34" s="565"/>
      <c r="WQM34" s="565"/>
      <c r="WQN34" s="565"/>
      <c r="WQO34" s="565"/>
      <c r="WQP34" s="565"/>
      <c r="WQQ34" s="565"/>
      <c r="WQR34" s="565"/>
      <c r="WQS34" s="565"/>
      <c r="WQT34" s="565"/>
      <c r="WQU34" s="565"/>
      <c r="WQV34" s="565"/>
      <c r="WQW34" s="565"/>
      <c r="WQX34" s="565"/>
      <c r="WQY34" s="565"/>
      <c r="WQZ34" s="565"/>
      <c r="WRA34" s="565"/>
      <c r="WRB34" s="565"/>
      <c r="WRC34" s="565"/>
      <c r="WRD34" s="565"/>
      <c r="WRE34" s="565"/>
      <c r="WRF34" s="565"/>
      <c r="WRG34" s="565"/>
      <c r="WRH34" s="565"/>
      <c r="WRI34" s="565"/>
      <c r="WRJ34" s="565"/>
      <c r="WRK34" s="565"/>
      <c r="WRL34" s="565"/>
      <c r="WRM34" s="565"/>
      <c r="WRN34" s="565"/>
      <c r="WRO34" s="565"/>
      <c r="WRP34" s="565"/>
      <c r="WRQ34" s="565"/>
      <c r="WRR34" s="565"/>
      <c r="WRS34" s="565"/>
      <c r="WRT34" s="565"/>
      <c r="WRU34" s="565"/>
      <c r="WRV34" s="565"/>
      <c r="WRW34" s="565"/>
      <c r="WRX34" s="565"/>
      <c r="WRY34" s="565"/>
      <c r="WRZ34" s="565"/>
      <c r="WSA34" s="565"/>
      <c r="WSB34" s="565"/>
      <c r="WSC34" s="565"/>
      <c r="WSD34" s="565"/>
      <c r="WSE34" s="565"/>
      <c r="WSF34" s="565"/>
      <c r="WSG34" s="565"/>
      <c r="WSH34" s="565"/>
      <c r="WSI34" s="565"/>
      <c r="WSJ34" s="565"/>
      <c r="WSK34" s="565"/>
      <c r="WSL34" s="565"/>
      <c r="WSM34" s="565"/>
      <c r="WSN34" s="565"/>
      <c r="WSO34" s="565"/>
      <c r="WSP34" s="565"/>
      <c r="WSQ34" s="565"/>
      <c r="WSR34" s="565"/>
      <c r="WSS34" s="565"/>
      <c r="WST34" s="565"/>
      <c r="WSU34" s="565"/>
      <c r="WSV34" s="565"/>
      <c r="WSW34" s="565"/>
      <c r="WSX34" s="565"/>
      <c r="WSY34" s="565"/>
      <c r="WSZ34" s="565"/>
      <c r="WTA34" s="565"/>
      <c r="WTB34" s="565"/>
      <c r="WTC34" s="565"/>
      <c r="WTD34" s="565"/>
      <c r="WTE34" s="565"/>
      <c r="WTF34" s="565"/>
      <c r="WTG34" s="565"/>
      <c r="WTH34" s="565"/>
      <c r="WTI34" s="565"/>
      <c r="WTJ34" s="565"/>
      <c r="WTK34" s="565"/>
      <c r="WTL34" s="565"/>
      <c r="WTM34" s="565"/>
      <c r="WTN34" s="565"/>
      <c r="WTO34" s="565"/>
      <c r="WTP34" s="565"/>
      <c r="WTQ34" s="565"/>
      <c r="WTR34" s="565"/>
      <c r="WTS34" s="565"/>
      <c r="WTT34" s="565"/>
      <c r="WTU34" s="565"/>
      <c r="WTV34" s="565"/>
      <c r="WTW34" s="565"/>
      <c r="WTX34" s="565"/>
      <c r="WTY34" s="565"/>
      <c r="WTZ34" s="565"/>
      <c r="WUA34" s="565"/>
      <c r="WUB34" s="565"/>
      <c r="WUC34" s="565"/>
      <c r="WUD34" s="565"/>
      <c r="WUE34" s="565"/>
      <c r="WUF34" s="565"/>
      <c r="WUG34" s="565"/>
      <c r="WUH34" s="565"/>
      <c r="WUI34" s="565"/>
      <c r="WUJ34" s="565"/>
      <c r="WUK34" s="565"/>
      <c r="WUL34" s="565"/>
      <c r="WUM34" s="565"/>
      <c r="WUN34" s="565"/>
      <c r="WUO34" s="565"/>
      <c r="WUP34" s="565"/>
      <c r="WUQ34" s="565"/>
      <c r="WUR34" s="565"/>
      <c r="WUS34" s="565"/>
      <c r="WUT34" s="565"/>
      <c r="WUU34" s="565"/>
      <c r="WUV34" s="565"/>
      <c r="WUW34" s="565"/>
      <c r="WUX34" s="565"/>
      <c r="WUY34" s="565"/>
      <c r="WUZ34" s="565"/>
      <c r="WVA34" s="565"/>
      <c r="WVB34" s="565"/>
      <c r="WVC34" s="565"/>
      <c r="WVD34" s="565"/>
      <c r="WVE34" s="565"/>
      <c r="WVF34" s="565"/>
      <c r="WVG34" s="565"/>
      <c r="WVH34" s="565"/>
      <c r="WVI34" s="565"/>
      <c r="WVJ34" s="565"/>
      <c r="WVK34" s="565"/>
      <c r="WVL34" s="565"/>
      <c r="WVM34" s="565"/>
      <c r="WVN34" s="565"/>
      <c r="WVO34" s="565"/>
      <c r="WVP34" s="565"/>
      <c r="WVQ34" s="565"/>
      <c r="WVR34" s="565"/>
      <c r="WVS34" s="565"/>
      <c r="WVT34" s="565"/>
      <c r="WVU34" s="565"/>
      <c r="WVV34" s="565"/>
      <c r="WVW34" s="565"/>
      <c r="WVX34" s="565"/>
      <c r="WVY34" s="565"/>
      <c r="WVZ34" s="565"/>
      <c r="WWA34" s="565"/>
      <c r="WWB34" s="565"/>
      <c r="WWC34" s="565"/>
      <c r="WWD34" s="565"/>
      <c r="WWE34" s="565"/>
      <c r="WWF34" s="565"/>
      <c r="WWG34" s="565"/>
      <c r="WWH34" s="565"/>
      <c r="WWI34" s="565"/>
      <c r="WWJ34" s="565"/>
      <c r="WWK34" s="565"/>
      <c r="WWL34" s="565"/>
      <c r="WWM34" s="565"/>
      <c r="WWN34" s="565"/>
      <c r="WWO34" s="565"/>
      <c r="WWP34" s="565"/>
      <c r="WWQ34" s="565"/>
      <c r="WWR34" s="565"/>
      <c r="WWS34" s="565"/>
      <c r="WWT34" s="565"/>
      <c r="WWU34" s="565"/>
      <c r="WWV34" s="565"/>
      <c r="WWW34" s="565"/>
      <c r="WWX34" s="565"/>
      <c r="WWY34" s="565"/>
      <c r="WWZ34" s="565"/>
      <c r="WXA34" s="565"/>
      <c r="WXB34" s="565"/>
      <c r="WXC34" s="565"/>
      <c r="WXD34" s="565"/>
      <c r="WXE34" s="565"/>
      <c r="WXF34" s="565"/>
      <c r="WXG34" s="565"/>
      <c r="WXH34" s="565"/>
      <c r="WXI34" s="565"/>
      <c r="WXJ34" s="565"/>
      <c r="WXK34" s="565"/>
      <c r="WXL34" s="565"/>
      <c r="WXM34" s="565"/>
      <c r="WXN34" s="565"/>
      <c r="WXO34" s="565"/>
      <c r="WXP34" s="565"/>
      <c r="WXQ34" s="565"/>
      <c r="WXR34" s="565"/>
      <c r="WXS34" s="565"/>
      <c r="WXT34" s="565"/>
      <c r="WXU34" s="565"/>
      <c r="WXV34" s="565"/>
      <c r="WXW34" s="565"/>
      <c r="WXX34" s="565"/>
      <c r="WXY34" s="565"/>
      <c r="WXZ34" s="565"/>
      <c r="WYA34" s="565"/>
      <c r="WYB34" s="565"/>
      <c r="WYC34" s="565"/>
      <c r="WYD34" s="565"/>
      <c r="WYE34" s="565"/>
      <c r="WYF34" s="565"/>
      <c r="WYG34" s="565"/>
      <c r="WYH34" s="565"/>
      <c r="WYI34" s="565"/>
      <c r="WYJ34" s="565"/>
      <c r="WYK34" s="565"/>
      <c r="WYL34" s="565"/>
      <c r="WYM34" s="565"/>
      <c r="WYN34" s="565"/>
      <c r="WYO34" s="565"/>
      <c r="WYP34" s="565"/>
      <c r="WYQ34" s="565"/>
      <c r="WYR34" s="565"/>
      <c r="WYS34" s="565"/>
      <c r="WYT34" s="565"/>
      <c r="WYU34" s="565"/>
      <c r="WYV34" s="565"/>
      <c r="WYW34" s="565"/>
      <c r="WYX34" s="565"/>
      <c r="WYY34" s="565"/>
      <c r="WYZ34" s="565"/>
      <c r="WZA34" s="565"/>
      <c r="WZB34" s="565"/>
      <c r="WZC34" s="565"/>
      <c r="WZD34" s="565"/>
      <c r="WZE34" s="565"/>
      <c r="WZF34" s="565"/>
      <c r="WZG34" s="565"/>
      <c r="WZH34" s="565"/>
      <c r="WZI34" s="565"/>
      <c r="WZJ34" s="565"/>
      <c r="WZK34" s="565"/>
      <c r="WZL34" s="565"/>
      <c r="WZM34" s="565"/>
      <c r="WZN34" s="565"/>
      <c r="WZO34" s="565"/>
      <c r="WZP34" s="565"/>
      <c r="WZQ34" s="565"/>
      <c r="WZR34" s="565"/>
      <c r="WZS34" s="565"/>
      <c r="WZT34" s="565"/>
      <c r="WZU34" s="565"/>
      <c r="WZV34" s="565"/>
      <c r="WZW34" s="565"/>
      <c r="WZX34" s="565"/>
      <c r="WZY34" s="565"/>
      <c r="WZZ34" s="565"/>
      <c r="XAA34" s="565"/>
      <c r="XAB34" s="565"/>
      <c r="XAC34" s="565"/>
      <c r="XAD34" s="565"/>
      <c r="XAE34" s="565"/>
      <c r="XAF34" s="565"/>
      <c r="XAG34" s="565"/>
      <c r="XAH34" s="565"/>
      <c r="XAI34" s="565"/>
      <c r="XAJ34" s="565"/>
      <c r="XAK34" s="565"/>
      <c r="XAL34" s="565"/>
      <c r="XAM34" s="565"/>
      <c r="XAN34" s="565"/>
      <c r="XAO34" s="565"/>
      <c r="XAP34" s="565"/>
      <c r="XAQ34" s="565"/>
      <c r="XAR34" s="565"/>
      <c r="XAS34" s="565"/>
      <c r="XAT34" s="565"/>
      <c r="XAU34" s="565"/>
      <c r="XAV34" s="565"/>
      <c r="XAW34" s="565"/>
      <c r="XAX34" s="565"/>
      <c r="XAY34" s="565"/>
      <c r="XAZ34" s="565"/>
      <c r="XBA34" s="565"/>
      <c r="XBB34" s="565"/>
      <c r="XBC34" s="565"/>
      <c r="XBD34" s="565"/>
      <c r="XBE34" s="565"/>
      <c r="XBF34" s="565"/>
      <c r="XBG34" s="565"/>
      <c r="XBH34" s="565"/>
      <c r="XBI34" s="565"/>
      <c r="XBJ34" s="565"/>
      <c r="XBK34" s="565"/>
      <c r="XBL34" s="565"/>
      <c r="XBM34" s="565"/>
      <c r="XBN34" s="565"/>
      <c r="XBO34" s="565"/>
      <c r="XBP34" s="565"/>
      <c r="XBQ34" s="565"/>
      <c r="XBR34" s="565"/>
      <c r="XBS34" s="565"/>
      <c r="XBT34" s="565"/>
      <c r="XBU34" s="565"/>
      <c r="XBV34" s="565"/>
      <c r="XBW34" s="565"/>
      <c r="XBX34" s="565"/>
      <c r="XBY34" s="565"/>
      <c r="XBZ34" s="565"/>
      <c r="XCA34" s="565"/>
      <c r="XCB34" s="565"/>
      <c r="XCC34" s="565"/>
      <c r="XCD34" s="565"/>
      <c r="XCE34" s="565"/>
      <c r="XCF34" s="565"/>
      <c r="XCG34" s="565"/>
      <c r="XCH34" s="565"/>
      <c r="XCI34" s="565"/>
      <c r="XCJ34" s="565"/>
      <c r="XCK34" s="565"/>
      <c r="XCL34" s="565"/>
      <c r="XCM34" s="565"/>
      <c r="XCN34" s="565"/>
      <c r="XCO34" s="565"/>
      <c r="XCP34" s="565"/>
      <c r="XCQ34" s="565"/>
      <c r="XCR34" s="565"/>
      <c r="XCS34" s="565"/>
      <c r="XCT34" s="565"/>
      <c r="XCU34" s="565"/>
      <c r="XCV34" s="565"/>
      <c r="XCW34" s="565"/>
      <c r="XCX34" s="565"/>
      <c r="XCY34" s="565"/>
      <c r="XCZ34" s="565"/>
      <c r="XDA34" s="565"/>
      <c r="XDB34" s="565"/>
      <c r="XDC34" s="565"/>
      <c r="XDD34" s="565"/>
      <c r="XDE34" s="565"/>
      <c r="XDF34" s="565"/>
      <c r="XDG34" s="565"/>
      <c r="XDH34" s="565"/>
      <c r="XDI34" s="565"/>
      <c r="XDJ34" s="565"/>
      <c r="XDK34" s="565"/>
      <c r="XDL34" s="565"/>
      <c r="XDM34" s="565"/>
      <c r="XDN34" s="565"/>
      <c r="XDO34" s="565"/>
      <c r="XDP34" s="565"/>
      <c r="XDQ34" s="565"/>
      <c r="XDR34" s="565"/>
      <c r="XDS34" s="565"/>
      <c r="XDT34" s="565"/>
      <c r="XDU34" s="565"/>
      <c r="XDV34" s="565"/>
      <c r="XDW34" s="565"/>
      <c r="XDX34" s="565"/>
      <c r="XDY34" s="565"/>
      <c r="XDZ34" s="565"/>
      <c r="XEA34" s="565"/>
      <c r="XEB34" s="565"/>
      <c r="XEC34" s="565"/>
      <c r="XED34" s="565"/>
      <c r="XEE34" s="565"/>
      <c r="XEF34" s="565"/>
      <c r="XEG34" s="565"/>
      <c r="XEH34" s="565"/>
      <c r="XEI34" s="565"/>
      <c r="XEJ34" s="565"/>
      <c r="XEK34" s="565"/>
      <c r="XEL34" s="565"/>
      <c r="XEM34" s="565"/>
      <c r="XEN34" s="565"/>
      <c r="XEO34" s="565"/>
      <c r="XEP34" s="565"/>
      <c r="XEQ34" s="565"/>
      <c r="XER34" s="565"/>
      <c r="XES34" s="565"/>
      <c r="XET34" s="565"/>
      <c r="XEU34" s="565"/>
      <c r="XEV34" s="565"/>
      <c r="XEW34" s="565"/>
      <c r="XEX34" s="565"/>
      <c r="XEY34" s="565"/>
      <c r="XEZ34" s="565"/>
      <c r="XFA34" s="565"/>
      <c r="XFB34" s="565"/>
      <c r="XFC34" s="565"/>
      <c r="XFD34" s="565"/>
    </row>
  </sheetData>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B14"/>
  <sheetViews>
    <sheetView view="pageBreakPreview" zoomScaleNormal="100" workbookViewId="0">
      <selection activeCell="G6" sqref="G6"/>
    </sheetView>
  </sheetViews>
  <sheetFormatPr defaultColWidth="9" defaultRowHeight="14.25" outlineLevelCol="1"/>
  <cols>
    <col min="1" max="1" width="36.25" style="173" customWidth="1"/>
    <col min="2" max="2" width="45.5" style="175" customWidth="1"/>
    <col min="3" max="3" width="12.6333333333333" style="173"/>
    <col min="4" max="16374" width="9" style="173"/>
    <col min="16375" max="16376" width="35.6333333333333" style="173"/>
    <col min="16377" max="16377" width="9" style="173"/>
    <col min="16378" max="16384" width="9" style="176"/>
  </cols>
  <sheetData>
    <row r="1" s="173" customFormat="1" ht="45" customHeight="1" spans="1:2">
      <c r="A1" s="177" t="s">
        <v>3162</v>
      </c>
      <c r="B1" s="178"/>
    </row>
    <row r="2" s="173" customFormat="1" ht="20.1" customHeight="1" spans="1:2">
      <c r="A2" s="179"/>
      <c r="B2" s="180" t="s">
        <v>39</v>
      </c>
    </row>
    <row r="3" s="174" customFormat="1" ht="45" customHeight="1" spans="1:2">
      <c r="A3" s="181" t="s">
        <v>3163</v>
      </c>
      <c r="B3" s="181" t="s">
        <v>3164</v>
      </c>
    </row>
    <row r="4" s="173" customFormat="1" ht="36" customHeight="1" spans="1:2">
      <c r="A4" s="185"/>
      <c r="B4" s="183"/>
    </row>
    <row r="5" s="173" customFormat="1" ht="36" customHeight="1" spans="1:2">
      <c r="A5" s="185"/>
      <c r="B5" s="183"/>
    </row>
    <row r="6" s="173" customFormat="1" ht="36" customHeight="1" spans="1:2">
      <c r="A6" s="185"/>
      <c r="B6" s="183"/>
    </row>
    <row r="7" s="173" customFormat="1" ht="36" customHeight="1" spans="1:2">
      <c r="A7" s="185"/>
      <c r="B7" s="183"/>
    </row>
    <row r="8" s="173" customFormat="1" ht="36" customHeight="1" spans="1:2">
      <c r="A8" s="185"/>
      <c r="B8" s="183"/>
    </row>
    <row r="9" s="173" customFormat="1" ht="36" customHeight="1" spans="1:2">
      <c r="A9" s="185"/>
      <c r="B9" s="183"/>
    </row>
    <row r="10" s="173" customFormat="1" ht="36" customHeight="1" spans="1:2">
      <c r="A10" s="185"/>
      <c r="B10" s="183"/>
    </row>
    <row r="11" s="173" customFormat="1" ht="36" customHeight="1" spans="1:2">
      <c r="A11" s="185"/>
      <c r="B11" s="183"/>
    </row>
    <row r="12" s="173" customFormat="1" ht="36" customHeight="1" spans="1:2">
      <c r="A12" s="185"/>
      <c r="B12" s="183"/>
    </row>
    <row r="13" s="173" customFormat="1" ht="36" customHeight="1" spans="1:2">
      <c r="A13" s="185"/>
      <c r="B13" s="183"/>
    </row>
    <row r="14" s="173" customFormat="1" ht="31" customHeight="1" spans="1:2">
      <c r="A14" s="187" t="s">
        <v>3165</v>
      </c>
      <c r="B14" s="188"/>
    </row>
  </sheetData>
  <mergeCells count="1">
    <mergeCell ref="A1:B1"/>
  </mergeCells>
  <conditionalFormatting sqref="B3:G3">
    <cfRule type="cellIs" dxfId="0" priority="3" stopIfTrue="1" operator="lessThanOrEqual">
      <formula>-1</formula>
    </cfRule>
  </conditionalFormatting>
  <conditionalFormatting sqref="B4:B6">
    <cfRule type="cellIs" dxfId="0" priority="1" stopIfTrue="1" operator="lessThanOrEqual">
      <formula>-1</formula>
    </cfRule>
  </conditionalFormatting>
  <conditionalFormatting sqref="C1:G2">
    <cfRule type="cellIs" dxfId="0" priority="5" stopIfTrue="1" operator="lessThanOrEqual">
      <formula>-1</formula>
    </cfRule>
    <cfRule type="cellIs" dxfId="0" priority="4" stopIfTrue="1" operator="greaterThanOrEqual">
      <formula>10</formula>
    </cfRule>
  </conditionalFormatting>
  <conditionalFormatting sqref="C4:G6">
    <cfRule type="cellIs" dxfId="0"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XEW21"/>
  <sheetViews>
    <sheetView view="pageBreakPreview" zoomScaleNormal="100" workbookViewId="0">
      <selection activeCell="A1" sqref="A1:B1"/>
    </sheetView>
  </sheetViews>
  <sheetFormatPr defaultColWidth="9" defaultRowHeight="14.25"/>
  <cols>
    <col min="1" max="1" width="46.6333333333333" style="173" customWidth="1"/>
    <col min="2" max="2" width="38" style="175" customWidth="1"/>
    <col min="3" max="16371" width="9" style="173"/>
    <col min="16372" max="16373" width="35.6333333333333" style="173"/>
    <col min="16374" max="16374" width="9" style="173"/>
    <col min="16375" max="16384" width="9" style="176"/>
  </cols>
  <sheetData>
    <row r="1" s="173" customFormat="1" ht="45" customHeight="1" spans="1:2">
      <c r="A1" s="177" t="s">
        <v>3166</v>
      </c>
      <c r="B1" s="178"/>
    </row>
    <row r="2" s="173" customFormat="1" ht="20.1" customHeight="1" spans="1:2">
      <c r="A2" s="179"/>
      <c r="B2" s="180" t="s">
        <v>39</v>
      </c>
    </row>
    <row r="3" s="174" customFormat="1" ht="45" customHeight="1" spans="1:2">
      <c r="A3" s="181" t="s">
        <v>3167</v>
      </c>
      <c r="B3" s="181" t="s">
        <v>3164</v>
      </c>
    </row>
    <row r="4" s="173" customFormat="1" ht="36" customHeight="1" spans="1:2">
      <c r="A4" s="182"/>
      <c r="B4" s="183"/>
    </row>
    <row r="5" s="173" customFormat="1" ht="36" customHeight="1" spans="1:2">
      <c r="A5" s="182"/>
      <c r="B5" s="183"/>
    </row>
    <row r="6" s="173" customFormat="1" ht="36" customHeight="1" spans="1:2">
      <c r="A6" s="182"/>
      <c r="B6" s="183"/>
    </row>
    <row r="7" s="173" customFormat="1" ht="36" customHeight="1" spans="1:2">
      <c r="A7" s="182"/>
      <c r="B7" s="183"/>
    </row>
    <row r="8" s="173" customFormat="1" ht="36" customHeight="1" spans="1:2">
      <c r="A8" s="182"/>
      <c r="B8" s="183"/>
    </row>
    <row r="9" s="173" customFormat="1" ht="36" customHeight="1" spans="1:2">
      <c r="A9" s="182"/>
      <c r="B9" s="183"/>
    </row>
    <row r="10" s="173" customFormat="1" ht="36" customHeight="1" spans="1:2">
      <c r="A10" s="184"/>
      <c r="B10" s="183"/>
    </row>
    <row r="11" s="173" customFormat="1" ht="36" customHeight="1" spans="1:2">
      <c r="A11" s="185"/>
      <c r="B11" s="183"/>
    </row>
    <row r="12" s="173" customFormat="1" ht="36" customHeight="1" spans="1:2">
      <c r="A12" s="186"/>
      <c r="B12" s="183"/>
    </row>
    <row r="13" s="173" customFormat="1" ht="36" customHeight="1" spans="1:2">
      <c r="A13" s="186"/>
      <c r="B13" s="183"/>
    </row>
    <row r="14" s="173" customFormat="1" ht="36" customHeight="1" spans="1:2">
      <c r="A14" s="186"/>
      <c r="B14" s="183"/>
    </row>
    <row r="15" s="173" customFormat="1" ht="36" customHeight="1" spans="1:2">
      <c r="A15" s="186"/>
      <c r="B15" s="183"/>
    </row>
    <row r="16" s="173" customFormat="1" ht="36" customHeight="1" spans="1:2">
      <c r="A16" s="186"/>
      <c r="B16" s="183"/>
    </row>
    <row r="17" s="173" customFormat="1" ht="36" customHeight="1" spans="1:2">
      <c r="A17" s="186"/>
      <c r="B17" s="183"/>
    </row>
    <row r="18" s="173" customFormat="1" ht="36" customHeight="1" spans="1:2">
      <c r="A18" s="186"/>
      <c r="B18" s="183"/>
    </row>
    <row r="19" s="173" customFormat="1" ht="31" customHeight="1" spans="1:2">
      <c r="A19" s="187" t="s">
        <v>3165</v>
      </c>
      <c r="B19" s="188"/>
    </row>
    <row r="20" s="173" customFormat="1" spans="2:16377">
      <c r="B20" s="175"/>
      <c r="XEU20" s="176"/>
      <c r="XEV20" s="176"/>
      <c r="XEW20" s="176"/>
    </row>
    <row r="21" s="173" customFormat="1" spans="2:16377">
      <c r="B21" s="175"/>
      <c r="XEU21" s="176"/>
      <c r="XEV21" s="176"/>
      <c r="XEW21" s="176"/>
    </row>
  </sheetData>
  <mergeCells count="1">
    <mergeCell ref="A1:B1"/>
  </mergeCells>
  <conditionalFormatting sqref="B3:G3">
    <cfRule type="cellIs" dxfId="0" priority="2" stopIfTrue="1" operator="lessThanOrEqual">
      <formula>-1</formula>
    </cfRule>
  </conditionalFormatting>
  <conditionalFormatting sqref="B4:G9">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20">
    <tabColor rgb="FF00B0F0"/>
  </sheetPr>
  <dimension ref="A1:E42"/>
  <sheetViews>
    <sheetView showGridLines="0" showZeros="0" view="pageBreakPreview" zoomScaleNormal="115" workbookViewId="0">
      <selection activeCell="C11" sqref="C11"/>
    </sheetView>
  </sheetViews>
  <sheetFormatPr defaultColWidth="9" defaultRowHeight="14.25" outlineLevelCol="4"/>
  <cols>
    <col min="1" max="1" width="46.5" style="145" customWidth="1"/>
    <col min="2" max="4" width="20.6333333333333" style="145" customWidth="1"/>
    <col min="5" max="5" width="5.38333333333333" style="145" customWidth="1"/>
    <col min="6" max="16384" width="9" style="145"/>
  </cols>
  <sheetData>
    <row r="1" ht="45" customHeight="1" spans="1:4">
      <c r="A1" s="146" t="s">
        <v>3168</v>
      </c>
      <c r="B1" s="146"/>
      <c r="C1" s="146"/>
      <c r="D1" s="146"/>
    </row>
    <row r="2" s="159" customFormat="1" ht="20.1" customHeight="1" spans="1:4">
      <c r="A2" s="160"/>
      <c r="B2" s="161"/>
      <c r="C2" s="162"/>
      <c r="D2" s="163" t="s">
        <v>39</v>
      </c>
    </row>
    <row r="3" ht="45" customHeight="1" spans="1:5">
      <c r="A3" s="164" t="s">
        <v>3169</v>
      </c>
      <c r="B3" s="92" t="s">
        <v>42</v>
      </c>
      <c r="C3" s="92" t="s">
        <v>43</v>
      </c>
      <c r="D3" s="92" t="s">
        <v>44</v>
      </c>
      <c r="E3" s="159" t="s">
        <v>45</v>
      </c>
    </row>
    <row r="4" ht="36" customHeight="1" spans="1:5">
      <c r="A4" s="165" t="s">
        <v>3170</v>
      </c>
      <c r="B4" s="125">
        <v>3907</v>
      </c>
      <c r="C4" s="125">
        <v>5572</v>
      </c>
      <c r="D4" s="96"/>
      <c r="E4" s="166" t="str">
        <f t="shared" ref="E4:E38" si="0">IF(A4&lt;&gt;"",IF(SUM(B4:C4)&lt;&gt;0,"是","否"),"是")</f>
        <v>是</v>
      </c>
    </row>
    <row r="5" ht="36" customHeight="1" spans="1:5">
      <c r="A5" s="167" t="s">
        <v>3171</v>
      </c>
      <c r="B5" s="127">
        <v>3660</v>
      </c>
      <c r="C5" s="127">
        <v>5297</v>
      </c>
      <c r="D5" s="99"/>
      <c r="E5" s="166" t="str">
        <f t="shared" si="0"/>
        <v>是</v>
      </c>
    </row>
    <row r="6" ht="36" customHeight="1" spans="1:5">
      <c r="A6" s="167" t="s">
        <v>3172</v>
      </c>
      <c r="B6" s="127">
        <v>42</v>
      </c>
      <c r="C6" s="127">
        <v>60</v>
      </c>
      <c r="D6" s="99"/>
      <c r="E6" s="166" t="str">
        <f t="shared" si="0"/>
        <v>是</v>
      </c>
    </row>
    <row r="7" s="144" customFormat="1" ht="36" customHeight="1" spans="1:5">
      <c r="A7" s="167" t="s">
        <v>3173</v>
      </c>
      <c r="B7" s="127"/>
      <c r="C7" s="127"/>
      <c r="D7" s="99"/>
      <c r="E7" s="166" t="str">
        <f t="shared" si="0"/>
        <v>否</v>
      </c>
    </row>
    <row r="8" ht="36" customHeight="1" spans="1:5">
      <c r="A8" s="165" t="s">
        <v>3174</v>
      </c>
      <c r="B8" s="125">
        <v>9848</v>
      </c>
      <c r="C8" s="125">
        <v>9927</v>
      </c>
      <c r="D8" s="100"/>
      <c r="E8" s="166" t="str">
        <f t="shared" si="0"/>
        <v>是</v>
      </c>
    </row>
    <row r="9" ht="36" customHeight="1" spans="1:5">
      <c r="A9" s="167" t="s">
        <v>3171</v>
      </c>
      <c r="B9" s="131">
        <v>8419</v>
      </c>
      <c r="C9" s="132">
        <v>8657</v>
      </c>
      <c r="D9" s="99"/>
      <c r="E9" s="166" t="str">
        <f t="shared" si="0"/>
        <v>是</v>
      </c>
    </row>
    <row r="10" ht="36" customHeight="1" spans="1:5">
      <c r="A10" s="167" t="s">
        <v>3172</v>
      </c>
      <c r="B10" s="131">
        <v>42</v>
      </c>
      <c r="C10" s="132">
        <v>42</v>
      </c>
      <c r="D10" s="99"/>
      <c r="E10" s="166" t="str">
        <f t="shared" si="0"/>
        <v>是</v>
      </c>
    </row>
    <row r="11" ht="36" customHeight="1" spans="1:5">
      <c r="A11" s="167" t="s">
        <v>3173</v>
      </c>
      <c r="B11" s="131">
        <v>799</v>
      </c>
      <c r="C11" s="132">
        <v>799</v>
      </c>
      <c r="D11" s="99"/>
      <c r="E11" s="166" t="str">
        <f t="shared" si="0"/>
        <v>是</v>
      </c>
    </row>
    <row r="12" ht="36" customHeight="1" spans="1:5">
      <c r="A12" s="165" t="s">
        <v>3175</v>
      </c>
      <c r="B12" s="133">
        <v>154</v>
      </c>
      <c r="C12" s="134">
        <v>213</v>
      </c>
      <c r="D12" s="100"/>
      <c r="E12" s="166" t="str">
        <f t="shared" si="0"/>
        <v>是</v>
      </c>
    </row>
    <row r="13" ht="36" customHeight="1" spans="1:5">
      <c r="A13" s="167" t="s">
        <v>3171</v>
      </c>
      <c r="B13" s="131">
        <v>152</v>
      </c>
      <c r="C13" s="132">
        <v>212</v>
      </c>
      <c r="D13" s="99"/>
      <c r="E13" s="166" t="str">
        <f t="shared" si="0"/>
        <v>是</v>
      </c>
    </row>
    <row r="14" ht="36" customHeight="1" spans="1:5">
      <c r="A14" s="167" t="s">
        <v>3172</v>
      </c>
      <c r="B14" s="131">
        <v>1</v>
      </c>
      <c r="C14" s="132">
        <v>1</v>
      </c>
      <c r="D14" s="99"/>
      <c r="E14" s="166" t="str">
        <f t="shared" si="0"/>
        <v>是</v>
      </c>
    </row>
    <row r="15" ht="36" hidden="1" customHeight="1" spans="1:5">
      <c r="A15" s="167" t="s">
        <v>3173</v>
      </c>
      <c r="B15" s="168">
        <v>0</v>
      </c>
      <c r="C15" s="169"/>
      <c r="D15" s="99" t="str">
        <f>IF(B15&gt;0,C15/B15-1,IF(B15&lt;0,-(C15/B15-1),""))</f>
        <v/>
      </c>
      <c r="E15" s="166" t="str">
        <f t="shared" si="0"/>
        <v>否</v>
      </c>
    </row>
    <row r="16" ht="36" customHeight="1" spans="1:5">
      <c r="A16" s="165" t="s">
        <v>3176</v>
      </c>
      <c r="B16" s="133"/>
      <c r="C16" s="170"/>
      <c r="D16" s="100"/>
      <c r="E16" s="166" t="str">
        <f t="shared" si="0"/>
        <v>否</v>
      </c>
    </row>
    <row r="17" ht="36" customHeight="1" spans="1:5">
      <c r="A17" s="167" t="s">
        <v>3171</v>
      </c>
      <c r="B17" s="131"/>
      <c r="C17" s="137"/>
      <c r="D17" s="99"/>
      <c r="E17" s="166" t="str">
        <f t="shared" si="0"/>
        <v>否</v>
      </c>
    </row>
    <row r="18" ht="36" customHeight="1" spans="1:5">
      <c r="A18" s="167" t="s">
        <v>3172</v>
      </c>
      <c r="B18" s="131"/>
      <c r="C18" s="137"/>
      <c r="D18" s="99"/>
      <c r="E18" s="166" t="str">
        <f t="shared" si="0"/>
        <v>否</v>
      </c>
    </row>
    <row r="19" ht="36" customHeight="1" spans="1:5">
      <c r="A19" s="167" t="s">
        <v>3173</v>
      </c>
      <c r="B19" s="131"/>
      <c r="C19" s="137"/>
      <c r="D19" s="99"/>
      <c r="E19" s="166" t="str">
        <f t="shared" si="0"/>
        <v>否</v>
      </c>
    </row>
    <row r="20" ht="36" customHeight="1" spans="1:5">
      <c r="A20" s="165" t="s">
        <v>3177</v>
      </c>
      <c r="B20" s="133">
        <v>283</v>
      </c>
      <c r="C20" s="134">
        <v>378</v>
      </c>
      <c r="D20" s="100"/>
      <c r="E20" s="166" t="str">
        <f t="shared" si="0"/>
        <v>是</v>
      </c>
    </row>
    <row r="21" ht="36" customHeight="1" spans="1:5">
      <c r="A21" s="167" t="s">
        <v>3171</v>
      </c>
      <c r="B21" s="131">
        <v>281</v>
      </c>
      <c r="C21" s="134">
        <v>376</v>
      </c>
      <c r="D21" s="99"/>
      <c r="E21" s="166" t="str">
        <f t="shared" si="0"/>
        <v>是</v>
      </c>
    </row>
    <row r="22" ht="36" customHeight="1" spans="1:5">
      <c r="A22" s="167" t="s">
        <v>3172</v>
      </c>
      <c r="B22" s="131">
        <v>2</v>
      </c>
      <c r="C22" s="131">
        <v>2</v>
      </c>
      <c r="D22" s="99"/>
      <c r="E22" s="166" t="str">
        <f t="shared" si="0"/>
        <v>是</v>
      </c>
    </row>
    <row r="23" ht="36" customHeight="1" spans="1:5">
      <c r="A23" s="167" t="s">
        <v>3173</v>
      </c>
      <c r="B23" s="131"/>
      <c r="C23" s="132"/>
      <c r="D23" s="113"/>
      <c r="E23" s="166" t="str">
        <f t="shared" si="0"/>
        <v>否</v>
      </c>
    </row>
    <row r="24" ht="36" customHeight="1" spans="1:5">
      <c r="A24" s="165" t="s">
        <v>3178</v>
      </c>
      <c r="B24" s="139">
        <v>4477</v>
      </c>
      <c r="C24" s="134">
        <v>4726</v>
      </c>
      <c r="D24" s="100"/>
      <c r="E24" s="166" t="str">
        <f t="shared" si="0"/>
        <v>是</v>
      </c>
    </row>
    <row r="25" ht="36" customHeight="1" spans="1:5">
      <c r="A25" s="167" t="s">
        <v>3171</v>
      </c>
      <c r="B25" s="131">
        <v>989</v>
      </c>
      <c r="C25" s="140">
        <v>998</v>
      </c>
      <c r="D25" s="99"/>
      <c r="E25" s="166" t="str">
        <f t="shared" si="0"/>
        <v>是</v>
      </c>
    </row>
    <row r="26" ht="36" customHeight="1" spans="1:5">
      <c r="A26" s="167" t="s">
        <v>3172</v>
      </c>
      <c r="B26" s="131">
        <v>131</v>
      </c>
      <c r="C26" s="131">
        <v>147</v>
      </c>
      <c r="D26" s="99"/>
      <c r="E26" s="166" t="str">
        <f t="shared" si="0"/>
        <v>是</v>
      </c>
    </row>
    <row r="27" ht="36" customHeight="1" spans="1:5">
      <c r="A27" s="167" t="s">
        <v>3173</v>
      </c>
      <c r="B27" s="131">
        <v>3231</v>
      </c>
      <c r="C27" s="131">
        <v>3404</v>
      </c>
      <c r="D27" s="99"/>
      <c r="E27" s="166" t="str">
        <f t="shared" si="0"/>
        <v>是</v>
      </c>
    </row>
    <row r="28" ht="36" customHeight="1" spans="1:5">
      <c r="A28" s="165" t="s">
        <v>3179</v>
      </c>
      <c r="B28" s="133"/>
      <c r="C28" s="134"/>
      <c r="D28" s="100"/>
      <c r="E28" s="166" t="str">
        <f t="shared" si="0"/>
        <v>否</v>
      </c>
    </row>
    <row r="29" ht="36" customHeight="1" spans="1:5">
      <c r="A29" s="167" t="s">
        <v>3171</v>
      </c>
      <c r="B29" s="131"/>
      <c r="C29" s="140"/>
      <c r="D29" s="99"/>
      <c r="E29" s="166" t="str">
        <f t="shared" si="0"/>
        <v>否</v>
      </c>
    </row>
    <row r="30" ht="36" customHeight="1" spans="1:5">
      <c r="A30" s="167" t="s">
        <v>3172</v>
      </c>
      <c r="B30" s="131"/>
      <c r="C30" s="140"/>
      <c r="D30" s="99"/>
      <c r="E30" s="166" t="str">
        <f t="shared" si="0"/>
        <v>否</v>
      </c>
    </row>
    <row r="31" ht="36" customHeight="1" spans="1:5">
      <c r="A31" s="167" t="s">
        <v>3173</v>
      </c>
      <c r="B31" s="131"/>
      <c r="C31" s="140"/>
      <c r="D31" s="99"/>
      <c r="E31" s="166" t="str">
        <f t="shared" si="0"/>
        <v>否</v>
      </c>
    </row>
    <row r="32" ht="36" customHeight="1" spans="1:5">
      <c r="A32" s="111" t="s">
        <v>3180</v>
      </c>
      <c r="B32" s="139">
        <f>B4+B8+B12+B20+B24</f>
        <v>18669</v>
      </c>
      <c r="C32" s="139">
        <f>C4+C8+C12+C20+C24</f>
        <v>20816</v>
      </c>
      <c r="D32" s="113"/>
      <c r="E32" s="166" t="str">
        <f t="shared" si="0"/>
        <v>是</v>
      </c>
    </row>
    <row r="33" ht="36" customHeight="1" spans="1:5">
      <c r="A33" s="167" t="s">
        <v>3181</v>
      </c>
      <c r="B33" s="131">
        <f>B5+B9+B13+B21+B25</f>
        <v>13501</v>
      </c>
      <c r="C33" s="131">
        <f>C5+C9+C13+C21+C25</f>
        <v>15540</v>
      </c>
      <c r="D33" s="113"/>
      <c r="E33" s="166" t="str">
        <f t="shared" si="0"/>
        <v>是</v>
      </c>
    </row>
    <row r="34" ht="36" customHeight="1" spans="1:5">
      <c r="A34" s="167" t="s">
        <v>3182</v>
      </c>
      <c r="B34" s="131">
        <f>B6+B10+B14+B22+B26</f>
        <v>218</v>
      </c>
      <c r="C34" s="131">
        <f>C6+C10+C14+C22+C26</f>
        <v>252</v>
      </c>
      <c r="D34" s="113"/>
      <c r="E34" s="166" t="str">
        <f t="shared" si="0"/>
        <v>是</v>
      </c>
    </row>
    <row r="35" ht="36" customHeight="1" spans="1:5">
      <c r="A35" s="167" t="s">
        <v>3183</v>
      </c>
      <c r="B35" s="131">
        <f>B7+B11+B15+B23+B27</f>
        <v>4030</v>
      </c>
      <c r="C35" s="131">
        <f>C7+C11+C15+C23+C27</f>
        <v>4203</v>
      </c>
      <c r="D35" s="113"/>
      <c r="E35" s="166" t="str">
        <f t="shared" si="0"/>
        <v>是</v>
      </c>
    </row>
    <row r="36" ht="36" customHeight="1" spans="1:5">
      <c r="A36" s="114" t="s">
        <v>3184</v>
      </c>
      <c r="B36" s="133">
        <v>4872</v>
      </c>
      <c r="C36" s="133">
        <v>8131</v>
      </c>
      <c r="D36" s="100"/>
      <c r="E36" s="166" t="str">
        <f t="shared" si="0"/>
        <v>是</v>
      </c>
    </row>
    <row r="37" ht="36" customHeight="1" spans="1:5">
      <c r="A37" s="171" t="s">
        <v>3185</v>
      </c>
      <c r="B37" s="133"/>
      <c r="C37" s="134"/>
      <c r="D37" s="100"/>
      <c r="E37" s="166" t="str">
        <f t="shared" si="0"/>
        <v>否</v>
      </c>
    </row>
    <row r="38" ht="36" customHeight="1" spans="1:5">
      <c r="A38" s="111" t="s">
        <v>3186</v>
      </c>
      <c r="B38" s="172">
        <f>B32+B36</f>
        <v>23541</v>
      </c>
      <c r="C38" s="172">
        <f>C32+C36</f>
        <v>28947</v>
      </c>
      <c r="D38" s="100"/>
      <c r="E38" s="166" t="str">
        <f t="shared" si="0"/>
        <v>是</v>
      </c>
    </row>
    <row r="39" spans="2:3">
      <c r="B39" s="158"/>
      <c r="C39" s="158"/>
    </row>
    <row r="40" spans="2:3">
      <c r="B40" s="158"/>
      <c r="C40" s="158"/>
    </row>
    <row r="41" spans="2:3">
      <c r="B41" s="158"/>
      <c r="C41" s="158"/>
    </row>
    <row r="42" spans="2:3">
      <c r="B42" s="158"/>
      <c r="C42" s="158"/>
    </row>
  </sheetData>
  <autoFilter ref="A3:E38">
    <filterColumn colId="4">
      <customFilters>
        <customFilter operator="equal" val="是"/>
      </customFilters>
    </filterColumn>
    <extLst/>
  </autoFilter>
  <mergeCells count="1">
    <mergeCell ref="A1:D1"/>
  </mergeCells>
  <conditionalFormatting sqref="D36">
    <cfRule type="cellIs" dxfId="3" priority="1" stopIfTrue="1" operator="lessThanOrEqual">
      <formula>-1</formula>
    </cfRule>
  </conditionalFormatting>
  <conditionalFormatting sqref="E4:E38">
    <cfRule type="cellIs" dxfId="3" priority="4" stopIfTrue="1" operator="lessThanOrEqual">
      <formula>-1</formula>
    </cfRule>
  </conditionalFormatting>
  <conditionalFormatting sqref="E5:E38">
    <cfRule type="cellIs" dxfId="3" priority="2" stopIfTrue="1" operator="lessThanOrEqual">
      <formula>-1</formula>
    </cfRule>
  </conditionalFormatting>
  <conditionalFormatting sqref="D5:D22 D37:D38 C25 C29:C31 D24:D31 C23 C6:C7 C9:C11 C13:C15 C17:C19">
    <cfRule type="cellIs" dxfId="3"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tabColor rgb="FF00B0F0"/>
  </sheetPr>
  <dimension ref="A1:E26"/>
  <sheetViews>
    <sheetView showGridLines="0" showZeros="0" view="pageBreakPreview" zoomScaleNormal="100" workbookViewId="0">
      <pane ySplit="3" topLeftCell="A11" activePane="bottomLeft" state="frozen"/>
      <selection/>
      <selection pane="bottomLeft" activeCell="A1" sqref="A1:D1"/>
    </sheetView>
  </sheetViews>
  <sheetFormatPr defaultColWidth="9" defaultRowHeight="14.25" outlineLevelCol="4"/>
  <cols>
    <col min="1" max="1" width="45.6333333333333" style="145" customWidth="1"/>
    <col min="2" max="4" width="20.6333333333333" style="145" customWidth="1"/>
    <col min="5" max="5" width="12.75" style="145" customWidth="1"/>
    <col min="6" max="16384" width="9" style="145"/>
  </cols>
  <sheetData>
    <row r="1" ht="45" customHeight="1" spans="1:4">
      <c r="A1" s="146" t="s">
        <v>3187</v>
      </c>
      <c r="B1" s="146"/>
      <c r="C1" s="146"/>
      <c r="D1" s="146"/>
    </row>
    <row r="2" ht="20.1" customHeight="1" spans="1:4">
      <c r="A2" s="147"/>
      <c r="B2" s="148"/>
      <c r="C2" s="149"/>
      <c r="D2" s="150" t="s">
        <v>3188</v>
      </c>
    </row>
    <row r="3" ht="45" customHeight="1" spans="1:5">
      <c r="A3" s="91" t="s">
        <v>2496</v>
      </c>
      <c r="B3" s="92" t="s">
        <v>42</v>
      </c>
      <c r="C3" s="92" t="s">
        <v>43</v>
      </c>
      <c r="D3" s="92" t="s">
        <v>44</v>
      </c>
      <c r="E3" s="151" t="s">
        <v>45</v>
      </c>
    </row>
    <row r="4" ht="36" customHeight="1" spans="1:5">
      <c r="A4" s="94" t="s">
        <v>3189</v>
      </c>
      <c r="B4" s="102">
        <v>7158</v>
      </c>
      <c r="C4" s="102">
        <v>7701</v>
      </c>
      <c r="D4" s="96"/>
      <c r="E4" s="152" t="str">
        <f t="shared" ref="E4:E22" si="0">IF(A4&lt;&gt;"",IF(SUM(B4:C4)&lt;&gt;0,"是","否"),"是")</f>
        <v>是</v>
      </c>
    </row>
    <row r="5" ht="36" customHeight="1" spans="1:5">
      <c r="A5" s="97" t="s">
        <v>3190</v>
      </c>
      <c r="B5" s="104">
        <v>6661</v>
      </c>
      <c r="C5" s="104">
        <v>7701</v>
      </c>
      <c r="D5" s="153"/>
      <c r="E5" s="152" t="str">
        <f t="shared" si="0"/>
        <v>是</v>
      </c>
    </row>
    <row r="6" ht="36" customHeight="1" spans="1:5">
      <c r="A6" s="154" t="s">
        <v>3191</v>
      </c>
      <c r="B6" s="102">
        <v>9452</v>
      </c>
      <c r="C6" s="102">
        <v>10407</v>
      </c>
      <c r="D6" s="155"/>
      <c r="E6" s="152" t="str">
        <f t="shared" si="0"/>
        <v>是</v>
      </c>
    </row>
    <row r="7" ht="36" customHeight="1" spans="1:5">
      <c r="A7" s="97" t="s">
        <v>3190</v>
      </c>
      <c r="B7" s="104">
        <v>9439</v>
      </c>
      <c r="C7" s="105">
        <v>10388</v>
      </c>
      <c r="D7" s="153"/>
      <c r="E7" s="152" t="str">
        <f t="shared" si="0"/>
        <v>是</v>
      </c>
    </row>
    <row r="8" s="144" customFormat="1" ht="36" customHeight="1" spans="1:5">
      <c r="A8" s="94" t="s">
        <v>3192</v>
      </c>
      <c r="B8" s="102">
        <v>646</v>
      </c>
      <c r="C8" s="102">
        <v>305</v>
      </c>
      <c r="D8" s="155"/>
      <c r="E8" s="152" t="str">
        <f t="shared" si="0"/>
        <v>是</v>
      </c>
    </row>
    <row r="9" s="144" customFormat="1" ht="36" customHeight="1" spans="1:5">
      <c r="A9" s="97" t="s">
        <v>3190</v>
      </c>
      <c r="B9" s="104">
        <v>193</v>
      </c>
      <c r="C9" s="105">
        <v>206</v>
      </c>
      <c r="D9" s="153"/>
      <c r="E9" s="152" t="str">
        <f t="shared" si="0"/>
        <v>是</v>
      </c>
    </row>
    <row r="10" s="144" customFormat="1" ht="36" customHeight="1" spans="1:5">
      <c r="A10" s="94" t="s">
        <v>3193</v>
      </c>
      <c r="B10" s="102"/>
      <c r="C10" s="102"/>
      <c r="D10" s="155"/>
      <c r="E10" s="152" t="str">
        <f t="shared" si="0"/>
        <v>否</v>
      </c>
    </row>
    <row r="11" s="144" customFormat="1" ht="36" customHeight="1" spans="1:5">
      <c r="A11" s="97" t="s">
        <v>3190</v>
      </c>
      <c r="B11" s="104"/>
      <c r="C11" s="108"/>
      <c r="D11" s="153"/>
      <c r="E11" s="152" t="str">
        <f t="shared" si="0"/>
        <v>否</v>
      </c>
    </row>
    <row r="12" s="144" customFormat="1" ht="36" customHeight="1" spans="1:5">
      <c r="A12" s="94" t="s">
        <v>3194</v>
      </c>
      <c r="B12" s="102">
        <v>529</v>
      </c>
      <c r="C12" s="102">
        <v>602</v>
      </c>
      <c r="D12" s="155"/>
      <c r="E12" s="152" t="str">
        <f t="shared" si="0"/>
        <v>是</v>
      </c>
    </row>
    <row r="13" s="144" customFormat="1" ht="36" customHeight="1" spans="1:5">
      <c r="A13" s="97" t="s">
        <v>3190</v>
      </c>
      <c r="B13" s="104">
        <v>529</v>
      </c>
      <c r="C13" s="108">
        <v>602</v>
      </c>
      <c r="D13" s="153"/>
      <c r="E13" s="152" t="str">
        <f t="shared" si="0"/>
        <v>是</v>
      </c>
    </row>
    <row r="14" s="144" customFormat="1" ht="36" customHeight="1" spans="1:5">
      <c r="A14" s="94" t="s">
        <v>3195</v>
      </c>
      <c r="B14" s="102">
        <v>3206</v>
      </c>
      <c r="C14" s="102">
        <v>3334</v>
      </c>
      <c r="D14" s="155"/>
      <c r="E14" s="152" t="str">
        <f t="shared" si="0"/>
        <v>是</v>
      </c>
    </row>
    <row r="15" ht="36" customHeight="1" spans="1:5">
      <c r="A15" s="97" t="s">
        <v>3190</v>
      </c>
      <c r="B15" s="104">
        <v>3200</v>
      </c>
      <c r="C15" s="105">
        <v>3328</v>
      </c>
      <c r="D15" s="153"/>
      <c r="E15" s="152" t="str">
        <f t="shared" si="0"/>
        <v>是</v>
      </c>
    </row>
    <row r="16" ht="36" customHeight="1" spans="1:5">
      <c r="A16" s="94" t="s">
        <v>3196</v>
      </c>
      <c r="B16" s="102"/>
      <c r="C16" s="102"/>
      <c r="D16" s="155"/>
      <c r="E16" s="152" t="str">
        <f t="shared" si="0"/>
        <v>否</v>
      </c>
    </row>
    <row r="17" ht="36" customHeight="1" spans="1:5">
      <c r="A17" s="97" t="s">
        <v>3190</v>
      </c>
      <c r="B17" s="104"/>
      <c r="C17" s="156"/>
      <c r="D17" s="153"/>
      <c r="E17" s="152" t="str">
        <f t="shared" si="0"/>
        <v>否</v>
      </c>
    </row>
    <row r="18" ht="36" customHeight="1" spans="1:5">
      <c r="A18" s="111" t="s">
        <v>3197</v>
      </c>
      <c r="B18" s="102">
        <f>B4+B6+B8+B12+B14</f>
        <v>20991</v>
      </c>
      <c r="C18" s="102">
        <f>C4+C6+C8+C12+C14</f>
        <v>22349</v>
      </c>
      <c r="D18" s="155"/>
      <c r="E18" s="152" t="str">
        <f t="shared" si="0"/>
        <v>是</v>
      </c>
    </row>
    <row r="19" ht="36" customHeight="1" spans="1:5">
      <c r="A19" s="97" t="s">
        <v>3198</v>
      </c>
      <c r="B19" s="102">
        <f>B5+B7+B9+B13+B15</f>
        <v>20022</v>
      </c>
      <c r="C19" s="102">
        <f>C5+C7+C9+C13+C15</f>
        <v>22225</v>
      </c>
      <c r="D19" s="153"/>
      <c r="E19" s="152" t="str">
        <f t="shared" si="0"/>
        <v>是</v>
      </c>
    </row>
    <row r="20" ht="36" customHeight="1" spans="1:5">
      <c r="A20" s="157" t="s">
        <v>3199</v>
      </c>
      <c r="B20" s="102"/>
      <c r="C20" s="102"/>
      <c r="D20" s="155"/>
      <c r="E20" s="152" t="str">
        <f t="shared" si="0"/>
        <v>否</v>
      </c>
    </row>
    <row r="21" ht="36" customHeight="1" spans="1:5">
      <c r="A21" s="114" t="s">
        <v>3200</v>
      </c>
      <c r="B21" s="102">
        <v>3336</v>
      </c>
      <c r="C21" s="102">
        <v>5686</v>
      </c>
      <c r="D21" s="155"/>
      <c r="E21" s="152" t="str">
        <f t="shared" si="0"/>
        <v>是</v>
      </c>
    </row>
    <row r="22" ht="36" customHeight="1" spans="1:5">
      <c r="A22" s="111" t="s">
        <v>3201</v>
      </c>
      <c r="B22" s="102">
        <f>B18+B20+B21</f>
        <v>24327</v>
      </c>
      <c r="C22" s="102">
        <f>C18+C20+C21</f>
        <v>28035</v>
      </c>
      <c r="D22" s="155"/>
      <c r="E22" s="152" t="str">
        <f t="shared" si="0"/>
        <v>是</v>
      </c>
    </row>
    <row r="23" spans="2:3">
      <c r="B23" s="158"/>
      <c r="C23" s="158"/>
    </row>
    <row r="24" spans="2:3">
      <c r="B24" s="158"/>
      <c r="C24" s="158"/>
    </row>
    <row r="25" spans="2:3">
      <c r="B25" s="158"/>
      <c r="C25" s="158"/>
    </row>
    <row r="26" spans="2:3">
      <c r="B26" s="158"/>
      <c r="C26" s="158"/>
    </row>
  </sheetData>
  <autoFilter ref="A3:E22">
    <extLst/>
  </autoFilter>
  <mergeCells count="1">
    <mergeCell ref="A1:D1"/>
  </mergeCells>
  <conditionalFormatting sqref="E4:E22">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22">
    <tabColor rgb="FF00B0F0"/>
  </sheetPr>
  <dimension ref="A1:E42"/>
  <sheetViews>
    <sheetView showGridLines="0" showZeros="0" view="pageBreakPreview" zoomScaleNormal="100" workbookViewId="0">
      <pane ySplit="3" topLeftCell="A22" activePane="bottomLeft" state="frozen"/>
      <selection/>
      <selection pane="bottomLeft" activeCell="D42" sqref="D42"/>
    </sheetView>
  </sheetViews>
  <sheetFormatPr defaultColWidth="9" defaultRowHeight="14.25" outlineLevelCol="4"/>
  <cols>
    <col min="1" max="1" width="46.1333333333333" style="117" customWidth="1"/>
    <col min="2" max="4" width="20.6333333333333" style="117" customWidth="1"/>
    <col min="5" max="5" width="5" style="117" customWidth="1"/>
    <col min="6" max="16384" width="9" style="117"/>
  </cols>
  <sheetData>
    <row r="1" ht="45" customHeight="1" spans="1:4">
      <c r="A1" s="118" t="s">
        <v>3202</v>
      </c>
      <c r="B1" s="118"/>
      <c r="C1" s="118"/>
      <c r="D1" s="118"/>
    </row>
    <row r="2" ht="20.1" customHeight="1" spans="1:4">
      <c r="A2" s="119"/>
      <c r="B2" s="120"/>
      <c r="C2" s="121"/>
      <c r="D2" s="122" t="s">
        <v>39</v>
      </c>
    </row>
    <row r="3" ht="45" customHeight="1" spans="1:5">
      <c r="A3" s="123" t="s">
        <v>3169</v>
      </c>
      <c r="B3" s="92" t="s">
        <v>42</v>
      </c>
      <c r="C3" s="92" t="s">
        <v>43</v>
      </c>
      <c r="D3" s="92" t="s">
        <v>44</v>
      </c>
      <c r="E3" s="93" t="s">
        <v>45</v>
      </c>
    </row>
    <row r="4" ht="36" customHeight="1" spans="1:5">
      <c r="A4" s="124" t="s">
        <v>3170</v>
      </c>
      <c r="B4" s="125">
        <v>3907</v>
      </c>
      <c r="C4" s="125">
        <v>5572</v>
      </c>
      <c r="D4" s="96"/>
      <c r="E4" s="93" t="str">
        <f t="shared" ref="E4:E38" si="0">IF(A4&lt;&gt;"",IF(SUM(B4:C4)&lt;&gt;0,"是","否"),"是")</f>
        <v>是</v>
      </c>
    </row>
    <row r="5" ht="36" customHeight="1" spans="1:5">
      <c r="A5" s="126" t="s">
        <v>3171</v>
      </c>
      <c r="B5" s="127">
        <v>3660</v>
      </c>
      <c r="C5" s="127">
        <v>5297</v>
      </c>
      <c r="D5" s="128"/>
      <c r="E5" s="93" t="str">
        <f t="shared" si="0"/>
        <v>是</v>
      </c>
    </row>
    <row r="6" ht="36" customHeight="1" spans="1:5">
      <c r="A6" s="126" t="s">
        <v>3172</v>
      </c>
      <c r="B6" s="127">
        <v>42</v>
      </c>
      <c r="C6" s="127">
        <v>60</v>
      </c>
      <c r="D6" s="128"/>
      <c r="E6" s="93" t="str">
        <f t="shared" si="0"/>
        <v>是</v>
      </c>
    </row>
    <row r="7" s="116" customFormat="1" ht="36" customHeight="1" spans="1:5">
      <c r="A7" s="126" t="s">
        <v>3173</v>
      </c>
      <c r="B7" s="127"/>
      <c r="C7" s="127"/>
      <c r="D7" s="128"/>
      <c r="E7" s="93" t="str">
        <f t="shared" si="0"/>
        <v>否</v>
      </c>
    </row>
    <row r="8" s="116" customFormat="1" ht="36" customHeight="1" spans="1:5">
      <c r="A8" s="129" t="s">
        <v>3174</v>
      </c>
      <c r="B8" s="125">
        <v>9848</v>
      </c>
      <c r="C8" s="125">
        <v>9927</v>
      </c>
      <c r="D8" s="130"/>
      <c r="E8" s="93" t="str">
        <f t="shared" si="0"/>
        <v>是</v>
      </c>
    </row>
    <row r="9" s="116" customFormat="1" ht="36" customHeight="1" spans="1:5">
      <c r="A9" s="126" t="s">
        <v>3171</v>
      </c>
      <c r="B9" s="131">
        <v>8419</v>
      </c>
      <c r="C9" s="132">
        <v>8657</v>
      </c>
      <c r="D9" s="128"/>
      <c r="E9" s="93" t="str">
        <f t="shared" si="0"/>
        <v>是</v>
      </c>
    </row>
    <row r="10" s="116" customFormat="1" ht="36" customHeight="1" spans="1:5">
      <c r="A10" s="126" t="s">
        <v>3172</v>
      </c>
      <c r="B10" s="131">
        <v>42</v>
      </c>
      <c r="C10" s="132">
        <v>42</v>
      </c>
      <c r="D10" s="128"/>
      <c r="E10" s="93" t="str">
        <f t="shared" si="0"/>
        <v>是</v>
      </c>
    </row>
    <row r="11" s="116" customFormat="1" ht="36" customHeight="1" spans="1:5">
      <c r="A11" s="126" t="s">
        <v>3173</v>
      </c>
      <c r="B11" s="131">
        <v>799</v>
      </c>
      <c r="C11" s="132">
        <v>799</v>
      </c>
      <c r="D11" s="128"/>
      <c r="E11" s="93" t="str">
        <f t="shared" si="0"/>
        <v>是</v>
      </c>
    </row>
    <row r="12" s="116" customFormat="1" ht="36" customHeight="1" spans="1:5">
      <c r="A12" s="124" t="s">
        <v>3175</v>
      </c>
      <c r="B12" s="133">
        <v>154</v>
      </c>
      <c r="C12" s="134">
        <v>213</v>
      </c>
      <c r="D12" s="130"/>
      <c r="E12" s="93" t="str">
        <f t="shared" si="0"/>
        <v>是</v>
      </c>
    </row>
    <row r="13" ht="36" hidden="1" customHeight="1" spans="1:5">
      <c r="A13" s="126" t="s">
        <v>3171</v>
      </c>
      <c r="B13" s="131">
        <v>152</v>
      </c>
      <c r="C13" s="132">
        <v>212</v>
      </c>
      <c r="D13" s="135">
        <f>IF(B13&gt;0,C13/B13-1,IF(B13&lt;0,-(C13/B13-1),""))</f>
        <v>0.395</v>
      </c>
      <c r="E13" s="93" t="str">
        <f t="shared" si="0"/>
        <v>是</v>
      </c>
    </row>
    <row r="14" ht="36" customHeight="1" spans="1:5">
      <c r="A14" s="126" t="s">
        <v>3172</v>
      </c>
      <c r="B14" s="131">
        <v>1</v>
      </c>
      <c r="C14" s="132">
        <v>1</v>
      </c>
      <c r="D14" s="128"/>
      <c r="E14" s="93" t="str">
        <f t="shared" si="0"/>
        <v>是</v>
      </c>
    </row>
    <row r="15" ht="36" hidden="1" customHeight="1" spans="1:5">
      <c r="A15" s="126" t="s">
        <v>3173</v>
      </c>
      <c r="B15" s="133"/>
      <c r="C15" s="104"/>
      <c r="D15" s="135" t="str">
        <f>IF(B15&gt;0,C15/B15-1,IF(B15&lt;0,-(C15/B15-1),""))</f>
        <v/>
      </c>
      <c r="E15" s="93" t="str">
        <f t="shared" si="0"/>
        <v>否</v>
      </c>
    </row>
    <row r="16" ht="36" customHeight="1" spans="1:5">
      <c r="A16" s="124" t="s">
        <v>3176</v>
      </c>
      <c r="B16" s="131"/>
      <c r="C16" s="136"/>
      <c r="D16" s="130"/>
      <c r="E16" s="93" t="str">
        <f t="shared" si="0"/>
        <v>否</v>
      </c>
    </row>
    <row r="17" ht="36" customHeight="1" spans="1:5">
      <c r="A17" s="126" t="s">
        <v>3171</v>
      </c>
      <c r="B17" s="131"/>
      <c r="C17" s="137"/>
      <c r="D17" s="128"/>
      <c r="E17" s="93" t="str">
        <f t="shared" si="0"/>
        <v>否</v>
      </c>
    </row>
    <row r="18" ht="36" customHeight="1" spans="1:5">
      <c r="A18" s="126" t="s">
        <v>3172</v>
      </c>
      <c r="B18" s="131"/>
      <c r="C18" s="137"/>
      <c r="D18" s="128"/>
      <c r="E18" s="93" t="str">
        <f t="shared" si="0"/>
        <v>否</v>
      </c>
    </row>
    <row r="19" ht="36" customHeight="1" spans="1:5">
      <c r="A19" s="126" t="s">
        <v>3173</v>
      </c>
      <c r="B19" s="133"/>
      <c r="C19" s="138"/>
      <c r="D19" s="128"/>
      <c r="E19" s="93" t="str">
        <f t="shared" si="0"/>
        <v>否</v>
      </c>
    </row>
    <row r="20" ht="36" customHeight="1" spans="1:5">
      <c r="A20" s="124" t="s">
        <v>3177</v>
      </c>
      <c r="B20" s="133">
        <v>283</v>
      </c>
      <c r="C20" s="134">
        <v>378</v>
      </c>
      <c r="D20" s="130"/>
      <c r="E20" s="93" t="str">
        <f t="shared" si="0"/>
        <v>是</v>
      </c>
    </row>
    <row r="21" ht="36" customHeight="1" spans="1:5">
      <c r="A21" s="126" t="s">
        <v>3171</v>
      </c>
      <c r="B21" s="131">
        <v>281</v>
      </c>
      <c r="C21" s="134">
        <v>376</v>
      </c>
      <c r="D21" s="128"/>
      <c r="E21" s="93" t="str">
        <f t="shared" si="0"/>
        <v>是</v>
      </c>
    </row>
    <row r="22" ht="36" customHeight="1" spans="1:5">
      <c r="A22" s="126" t="s">
        <v>3172</v>
      </c>
      <c r="B22" s="131">
        <v>2</v>
      </c>
      <c r="C22" s="131">
        <v>2</v>
      </c>
      <c r="D22" s="128"/>
      <c r="E22" s="93" t="str">
        <f t="shared" si="0"/>
        <v>是</v>
      </c>
    </row>
    <row r="23" ht="36" hidden="1" customHeight="1" spans="1:5">
      <c r="A23" s="126" t="s">
        <v>3173</v>
      </c>
      <c r="B23" s="131"/>
      <c r="C23" s="132"/>
      <c r="D23" s="128" t="str">
        <f>IF(B23&gt;0,C23/B23-1,IF(B23&lt;0,-(C23/B23-1),""))</f>
        <v/>
      </c>
      <c r="E23" s="93" t="str">
        <f t="shared" si="0"/>
        <v>否</v>
      </c>
    </row>
    <row r="24" ht="36" hidden="1" customHeight="1" spans="1:5">
      <c r="A24" s="124" t="s">
        <v>3178</v>
      </c>
      <c r="B24" s="139">
        <v>4477</v>
      </c>
      <c r="C24" s="134">
        <v>4726</v>
      </c>
      <c r="D24" s="130">
        <f>IF(B24&gt;0,C24/B24-1,IF(B24&lt;0,-(C24/B24-1),""))</f>
        <v>0.056</v>
      </c>
      <c r="E24" s="93" t="str">
        <f t="shared" si="0"/>
        <v>是</v>
      </c>
    </row>
    <row r="25" ht="36" hidden="1" customHeight="1" spans="1:5">
      <c r="A25" s="126" t="s">
        <v>3171</v>
      </c>
      <c r="B25" s="131">
        <v>989</v>
      </c>
      <c r="C25" s="140">
        <v>998</v>
      </c>
      <c r="D25" s="130">
        <f>IF(B25&gt;0,C25/B25-1,IF(B25&lt;0,-(C25/B25-1),""))</f>
        <v>0.009</v>
      </c>
      <c r="E25" s="93" t="str">
        <f t="shared" si="0"/>
        <v>是</v>
      </c>
    </row>
    <row r="26" ht="36" hidden="1" customHeight="1" spans="1:5">
      <c r="A26" s="126" t="s">
        <v>3172</v>
      </c>
      <c r="B26" s="131">
        <v>131</v>
      </c>
      <c r="C26" s="131">
        <v>147</v>
      </c>
      <c r="D26" s="130">
        <f>IF(B26&gt;0,C26/B26-1,IF(B26&lt;0,-(C26/B26-1),""))</f>
        <v>0.122</v>
      </c>
      <c r="E26" s="93" t="str">
        <f t="shared" si="0"/>
        <v>是</v>
      </c>
    </row>
    <row r="27" ht="36" hidden="1" customHeight="1" spans="1:5">
      <c r="A27" s="126" t="s">
        <v>3173</v>
      </c>
      <c r="B27" s="131">
        <v>3231</v>
      </c>
      <c r="C27" s="131">
        <v>3404</v>
      </c>
      <c r="D27" s="130">
        <f>IF(B27&gt;0,C27/B27-1,IF(B27&lt;0,-(C27/B27-1),""))</f>
        <v>0.054</v>
      </c>
      <c r="E27" s="93" t="str">
        <f t="shared" si="0"/>
        <v>是</v>
      </c>
    </row>
    <row r="28" ht="36" customHeight="1" spans="1:5">
      <c r="A28" s="124" t="s">
        <v>3179</v>
      </c>
      <c r="B28" s="133"/>
      <c r="C28" s="134"/>
      <c r="D28" s="130"/>
      <c r="E28" s="93" t="str">
        <f t="shared" si="0"/>
        <v>否</v>
      </c>
    </row>
    <row r="29" ht="36" customHeight="1" spans="1:5">
      <c r="A29" s="126" t="s">
        <v>3171</v>
      </c>
      <c r="B29" s="131"/>
      <c r="C29" s="140"/>
      <c r="D29" s="141"/>
      <c r="E29" s="93" t="str">
        <f t="shared" si="0"/>
        <v>否</v>
      </c>
    </row>
    <row r="30" ht="36" customHeight="1" spans="1:5">
      <c r="A30" s="126" t="s">
        <v>3172</v>
      </c>
      <c r="B30" s="131"/>
      <c r="C30" s="140"/>
      <c r="D30" s="141"/>
      <c r="E30" s="93" t="str">
        <f t="shared" si="0"/>
        <v>否</v>
      </c>
    </row>
    <row r="31" ht="36" customHeight="1" spans="1:5">
      <c r="A31" s="126" t="s">
        <v>3173</v>
      </c>
      <c r="B31" s="131"/>
      <c r="C31" s="140"/>
      <c r="D31" s="141"/>
      <c r="E31" s="93" t="str">
        <f t="shared" si="0"/>
        <v>否</v>
      </c>
    </row>
    <row r="32" ht="36" customHeight="1" spans="1:5">
      <c r="A32" s="111" t="s">
        <v>3180</v>
      </c>
      <c r="B32" s="139">
        <f t="shared" ref="B32:B35" si="1">B4+B8+B12+B20+B24</f>
        <v>18669</v>
      </c>
      <c r="C32" s="139">
        <f t="shared" ref="C32:C35" si="2">C4+C8+C12+C20+C24</f>
        <v>20816</v>
      </c>
      <c r="D32" s="130"/>
      <c r="E32" s="93" t="str">
        <f t="shared" si="0"/>
        <v>是</v>
      </c>
    </row>
    <row r="33" ht="36" customHeight="1" spans="1:5">
      <c r="A33" s="126" t="s">
        <v>3181</v>
      </c>
      <c r="B33" s="131">
        <f t="shared" si="1"/>
        <v>13501</v>
      </c>
      <c r="C33" s="131">
        <f t="shared" si="2"/>
        <v>15540</v>
      </c>
      <c r="D33" s="141"/>
      <c r="E33" s="93" t="str">
        <f t="shared" si="0"/>
        <v>是</v>
      </c>
    </row>
    <row r="34" ht="36" customHeight="1" spans="1:5">
      <c r="A34" s="126" t="s">
        <v>3182</v>
      </c>
      <c r="B34" s="131">
        <f t="shared" si="1"/>
        <v>218</v>
      </c>
      <c r="C34" s="131">
        <f t="shared" si="2"/>
        <v>252</v>
      </c>
      <c r="D34" s="141"/>
      <c r="E34" s="93" t="str">
        <f t="shared" si="0"/>
        <v>是</v>
      </c>
    </row>
    <row r="35" ht="36" customHeight="1" spans="1:5">
      <c r="A35" s="126" t="s">
        <v>3183</v>
      </c>
      <c r="B35" s="131">
        <f t="shared" si="1"/>
        <v>4030</v>
      </c>
      <c r="C35" s="131">
        <f t="shared" si="2"/>
        <v>4203</v>
      </c>
      <c r="D35" s="141"/>
      <c r="E35" s="93" t="str">
        <f t="shared" si="0"/>
        <v>是</v>
      </c>
    </row>
    <row r="36" ht="36" customHeight="1" spans="1:5">
      <c r="A36" s="114" t="s">
        <v>3184</v>
      </c>
      <c r="B36" s="133">
        <v>4872</v>
      </c>
      <c r="C36" s="133">
        <v>8131</v>
      </c>
      <c r="D36" s="130"/>
      <c r="E36" s="93" t="str">
        <f t="shared" si="0"/>
        <v>是</v>
      </c>
    </row>
    <row r="37" ht="36" customHeight="1" spans="1:5">
      <c r="A37" s="114" t="s">
        <v>3185</v>
      </c>
      <c r="B37" s="133"/>
      <c r="C37" s="134"/>
      <c r="D37" s="130"/>
      <c r="E37" s="93" t="str">
        <f t="shared" si="0"/>
        <v>否</v>
      </c>
    </row>
    <row r="38" ht="36" customHeight="1" spans="1:5">
      <c r="A38" s="111" t="s">
        <v>3186</v>
      </c>
      <c r="B38" s="133">
        <f>B32+B36</f>
        <v>23541</v>
      </c>
      <c r="C38" s="133">
        <f>C32+C36</f>
        <v>28947</v>
      </c>
      <c r="D38" s="142"/>
      <c r="E38" s="93" t="str">
        <f t="shared" si="0"/>
        <v>是</v>
      </c>
    </row>
    <row r="39" spans="2:3">
      <c r="B39" s="143"/>
      <c r="C39" s="143"/>
    </row>
    <row r="40" spans="2:3">
      <c r="B40" s="143"/>
      <c r="C40" s="143"/>
    </row>
    <row r="41" spans="2:3">
      <c r="B41" s="143"/>
      <c r="C41" s="143"/>
    </row>
    <row r="42" spans="2:3">
      <c r="B42" s="143"/>
      <c r="C42" s="143"/>
    </row>
  </sheetData>
  <autoFilter ref="A3:E38">
    <filterColumn colId="4">
      <customFilters>
        <customFilter operator="equal" val="是"/>
      </customFilters>
    </filterColumn>
    <extLst/>
  </autoFilter>
  <mergeCells count="1">
    <mergeCell ref="A1:D1"/>
  </mergeCells>
  <conditionalFormatting sqref="E28:E32">
    <cfRule type="cellIs" dxfId="5" priority="3" stopIfTrue="1" operator="lessThan">
      <formula>0</formula>
    </cfRule>
  </conditionalFormatting>
  <conditionalFormatting sqref="C6:C7 C9:C11 C13:C14">
    <cfRule type="cellIs" dxfId="3" priority="2" stopIfTrue="1" operator="lessThanOrEqual">
      <formula>-1</formula>
    </cfRule>
  </conditionalFormatting>
  <conditionalFormatting sqref="C25 C29:C31 C23">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oddFooter>&amp;C&amp;16- &amp;P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23">
    <tabColor rgb="FF00B0F0"/>
  </sheetPr>
  <dimension ref="A1:F26"/>
  <sheetViews>
    <sheetView showGridLines="0" showZeros="0" view="pageBreakPreview" zoomScaleNormal="100" workbookViewId="0">
      <selection activeCell="A1" sqref="A1:D1"/>
    </sheetView>
  </sheetViews>
  <sheetFormatPr defaultColWidth="9" defaultRowHeight="14.25" outlineLevelCol="5"/>
  <cols>
    <col min="1" max="1" width="50.75" style="83" customWidth="1"/>
    <col min="2" max="3" width="20.6333333333333" style="84" customWidth="1"/>
    <col min="4" max="4" width="20.6333333333333" style="83" customWidth="1"/>
    <col min="5" max="5" width="5.13333333333333" style="83" customWidth="1"/>
    <col min="6" max="7" width="12.6333333333333" style="83"/>
    <col min="8" max="246" width="9" style="83"/>
    <col min="247" max="247" width="41.6333333333333" style="83" customWidth="1"/>
    <col min="248" max="249" width="14.5" style="83" customWidth="1"/>
    <col min="250" max="250" width="13.8833333333333" style="83" customWidth="1"/>
    <col min="251" max="253" width="9" style="83"/>
    <col min="254" max="255" width="10.5" style="83" customWidth="1"/>
    <col min="256" max="502" width="9" style="83"/>
    <col min="503" max="503" width="41.6333333333333" style="83" customWidth="1"/>
    <col min="504" max="505" width="14.5" style="83" customWidth="1"/>
    <col min="506" max="506" width="13.8833333333333" style="83" customWidth="1"/>
    <col min="507" max="509" width="9" style="83"/>
    <col min="510" max="511" width="10.5" style="83" customWidth="1"/>
    <col min="512" max="758" width="9" style="83"/>
    <col min="759" max="759" width="41.6333333333333" style="83" customWidth="1"/>
    <col min="760" max="761" width="14.5" style="83" customWidth="1"/>
    <col min="762" max="762" width="13.8833333333333" style="83" customWidth="1"/>
    <col min="763" max="765" width="9" style="83"/>
    <col min="766" max="767" width="10.5" style="83" customWidth="1"/>
    <col min="768" max="1014" width="9" style="83"/>
    <col min="1015" max="1015" width="41.6333333333333" style="83" customWidth="1"/>
    <col min="1016" max="1017" width="14.5" style="83" customWidth="1"/>
    <col min="1018" max="1018" width="13.8833333333333" style="83" customWidth="1"/>
    <col min="1019" max="1021" width="9" style="83"/>
    <col min="1022" max="1023" width="10.5" style="83" customWidth="1"/>
    <col min="1024" max="1270" width="9" style="83"/>
    <col min="1271" max="1271" width="41.6333333333333" style="83" customWidth="1"/>
    <col min="1272" max="1273" width="14.5" style="83" customWidth="1"/>
    <col min="1274" max="1274" width="13.8833333333333" style="83" customWidth="1"/>
    <col min="1275" max="1277" width="9" style="83"/>
    <col min="1278" max="1279" width="10.5" style="83" customWidth="1"/>
    <col min="1280" max="1526" width="9" style="83"/>
    <col min="1527" max="1527" width="41.6333333333333" style="83" customWidth="1"/>
    <col min="1528" max="1529" width="14.5" style="83" customWidth="1"/>
    <col min="1530" max="1530" width="13.8833333333333" style="83" customWidth="1"/>
    <col min="1531" max="1533" width="9" style="83"/>
    <col min="1534" max="1535" width="10.5" style="83" customWidth="1"/>
    <col min="1536" max="1782" width="9" style="83"/>
    <col min="1783" max="1783" width="41.6333333333333" style="83" customWidth="1"/>
    <col min="1784" max="1785" width="14.5" style="83" customWidth="1"/>
    <col min="1786" max="1786" width="13.8833333333333" style="83" customWidth="1"/>
    <col min="1787" max="1789" width="9" style="83"/>
    <col min="1790" max="1791" width="10.5" style="83" customWidth="1"/>
    <col min="1792" max="2038" width="9" style="83"/>
    <col min="2039" max="2039" width="41.6333333333333" style="83" customWidth="1"/>
    <col min="2040" max="2041" width="14.5" style="83" customWidth="1"/>
    <col min="2042" max="2042" width="13.8833333333333" style="83" customWidth="1"/>
    <col min="2043" max="2045" width="9" style="83"/>
    <col min="2046" max="2047" width="10.5" style="83" customWidth="1"/>
    <col min="2048" max="2294" width="9" style="83"/>
    <col min="2295" max="2295" width="41.6333333333333" style="83" customWidth="1"/>
    <col min="2296" max="2297" width="14.5" style="83" customWidth="1"/>
    <col min="2298" max="2298" width="13.8833333333333" style="83" customWidth="1"/>
    <col min="2299" max="2301" width="9" style="83"/>
    <col min="2302" max="2303" width="10.5" style="83" customWidth="1"/>
    <col min="2304" max="2550" width="9" style="83"/>
    <col min="2551" max="2551" width="41.6333333333333" style="83" customWidth="1"/>
    <col min="2552" max="2553" width="14.5" style="83" customWidth="1"/>
    <col min="2554" max="2554" width="13.8833333333333" style="83" customWidth="1"/>
    <col min="2555" max="2557" width="9" style="83"/>
    <col min="2558" max="2559" width="10.5" style="83" customWidth="1"/>
    <col min="2560" max="2806" width="9" style="83"/>
    <col min="2807" max="2807" width="41.6333333333333" style="83" customWidth="1"/>
    <col min="2808" max="2809" width="14.5" style="83" customWidth="1"/>
    <col min="2810" max="2810" width="13.8833333333333" style="83" customWidth="1"/>
    <col min="2811" max="2813" width="9" style="83"/>
    <col min="2814" max="2815" width="10.5" style="83" customWidth="1"/>
    <col min="2816" max="3062" width="9" style="83"/>
    <col min="3063" max="3063" width="41.6333333333333" style="83" customWidth="1"/>
    <col min="3064" max="3065" width="14.5" style="83" customWidth="1"/>
    <col min="3066" max="3066" width="13.8833333333333" style="83" customWidth="1"/>
    <col min="3067" max="3069" width="9" style="83"/>
    <col min="3070" max="3071" width="10.5" style="83" customWidth="1"/>
    <col min="3072" max="3318" width="9" style="83"/>
    <col min="3319" max="3319" width="41.6333333333333" style="83" customWidth="1"/>
    <col min="3320" max="3321" width="14.5" style="83" customWidth="1"/>
    <col min="3322" max="3322" width="13.8833333333333" style="83" customWidth="1"/>
    <col min="3323" max="3325" width="9" style="83"/>
    <col min="3326" max="3327" width="10.5" style="83" customWidth="1"/>
    <col min="3328" max="3574" width="9" style="83"/>
    <col min="3575" max="3575" width="41.6333333333333" style="83" customWidth="1"/>
    <col min="3576" max="3577" width="14.5" style="83" customWidth="1"/>
    <col min="3578" max="3578" width="13.8833333333333" style="83" customWidth="1"/>
    <col min="3579" max="3581" width="9" style="83"/>
    <col min="3582" max="3583" width="10.5" style="83" customWidth="1"/>
    <col min="3584" max="3830" width="9" style="83"/>
    <col min="3831" max="3831" width="41.6333333333333" style="83" customWidth="1"/>
    <col min="3832" max="3833" width="14.5" style="83" customWidth="1"/>
    <col min="3834" max="3834" width="13.8833333333333" style="83" customWidth="1"/>
    <col min="3835" max="3837" width="9" style="83"/>
    <col min="3838" max="3839" width="10.5" style="83" customWidth="1"/>
    <col min="3840" max="4086" width="9" style="83"/>
    <col min="4087" max="4087" width="41.6333333333333" style="83" customWidth="1"/>
    <col min="4088" max="4089" width="14.5" style="83" customWidth="1"/>
    <col min="4090" max="4090" width="13.8833333333333" style="83" customWidth="1"/>
    <col min="4091" max="4093" width="9" style="83"/>
    <col min="4094" max="4095" width="10.5" style="83" customWidth="1"/>
    <col min="4096" max="4342" width="9" style="83"/>
    <col min="4343" max="4343" width="41.6333333333333" style="83" customWidth="1"/>
    <col min="4344" max="4345" width="14.5" style="83" customWidth="1"/>
    <col min="4346" max="4346" width="13.8833333333333" style="83" customWidth="1"/>
    <col min="4347" max="4349" width="9" style="83"/>
    <col min="4350" max="4351" width="10.5" style="83" customWidth="1"/>
    <col min="4352" max="4598" width="9" style="83"/>
    <col min="4599" max="4599" width="41.6333333333333" style="83" customWidth="1"/>
    <col min="4600" max="4601" width="14.5" style="83" customWidth="1"/>
    <col min="4602" max="4602" width="13.8833333333333" style="83" customWidth="1"/>
    <col min="4603" max="4605" width="9" style="83"/>
    <col min="4606" max="4607" width="10.5" style="83" customWidth="1"/>
    <col min="4608" max="4854" width="9" style="83"/>
    <col min="4855" max="4855" width="41.6333333333333" style="83" customWidth="1"/>
    <col min="4856" max="4857" width="14.5" style="83" customWidth="1"/>
    <col min="4858" max="4858" width="13.8833333333333" style="83" customWidth="1"/>
    <col min="4859" max="4861" width="9" style="83"/>
    <col min="4862" max="4863" width="10.5" style="83" customWidth="1"/>
    <col min="4864" max="5110" width="9" style="83"/>
    <col min="5111" max="5111" width="41.6333333333333" style="83" customWidth="1"/>
    <col min="5112" max="5113" width="14.5" style="83" customWidth="1"/>
    <col min="5114" max="5114" width="13.8833333333333" style="83" customWidth="1"/>
    <col min="5115" max="5117" width="9" style="83"/>
    <col min="5118" max="5119" width="10.5" style="83" customWidth="1"/>
    <col min="5120" max="5366" width="9" style="83"/>
    <col min="5367" max="5367" width="41.6333333333333" style="83" customWidth="1"/>
    <col min="5368" max="5369" width="14.5" style="83" customWidth="1"/>
    <col min="5370" max="5370" width="13.8833333333333" style="83" customWidth="1"/>
    <col min="5371" max="5373" width="9" style="83"/>
    <col min="5374" max="5375" width="10.5" style="83" customWidth="1"/>
    <col min="5376" max="5622" width="9" style="83"/>
    <col min="5623" max="5623" width="41.6333333333333" style="83" customWidth="1"/>
    <col min="5624" max="5625" width="14.5" style="83" customWidth="1"/>
    <col min="5626" max="5626" width="13.8833333333333" style="83" customWidth="1"/>
    <col min="5627" max="5629" width="9" style="83"/>
    <col min="5630" max="5631" width="10.5" style="83" customWidth="1"/>
    <col min="5632" max="5878" width="9" style="83"/>
    <col min="5879" max="5879" width="41.6333333333333" style="83" customWidth="1"/>
    <col min="5880" max="5881" width="14.5" style="83" customWidth="1"/>
    <col min="5882" max="5882" width="13.8833333333333" style="83" customWidth="1"/>
    <col min="5883" max="5885" width="9" style="83"/>
    <col min="5886" max="5887" width="10.5" style="83" customWidth="1"/>
    <col min="5888" max="6134" width="9" style="83"/>
    <col min="6135" max="6135" width="41.6333333333333" style="83" customWidth="1"/>
    <col min="6136" max="6137" width="14.5" style="83" customWidth="1"/>
    <col min="6138" max="6138" width="13.8833333333333" style="83" customWidth="1"/>
    <col min="6139" max="6141" width="9" style="83"/>
    <col min="6142" max="6143" width="10.5" style="83" customWidth="1"/>
    <col min="6144" max="6390" width="9" style="83"/>
    <col min="6391" max="6391" width="41.6333333333333" style="83" customWidth="1"/>
    <col min="6392" max="6393" width="14.5" style="83" customWidth="1"/>
    <col min="6394" max="6394" width="13.8833333333333" style="83" customWidth="1"/>
    <col min="6395" max="6397" width="9" style="83"/>
    <col min="6398" max="6399" width="10.5" style="83" customWidth="1"/>
    <col min="6400" max="6646" width="9" style="83"/>
    <col min="6647" max="6647" width="41.6333333333333" style="83" customWidth="1"/>
    <col min="6648" max="6649" width="14.5" style="83" customWidth="1"/>
    <col min="6650" max="6650" width="13.8833333333333" style="83" customWidth="1"/>
    <col min="6651" max="6653" width="9" style="83"/>
    <col min="6654" max="6655" width="10.5" style="83" customWidth="1"/>
    <col min="6656" max="6902" width="9" style="83"/>
    <col min="6903" max="6903" width="41.6333333333333" style="83" customWidth="1"/>
    <col min="6904" max="6905" width="14.5" style="83" customWidth="1"/>
    <col min="6906" max="6906" width="13.8833333333333" style="83" customWidth="1"/>
    <col min="6907" max="6909" width="9" style="83"/>
    <col min="6910" max="6911" width="10.5" style="83" customWidth="1"/>
    <col min="6912" max="7158" width="9" style="83"/>
    <col min="7159" max="7159" width="41.6333333333333" style="83" customWidth="1"/>
    <col min="7160" max="7161" width="14.5" style="83" customWidth="1"/>
    <col min="7162" max="7162" width="13.8833333333333" style="83" customWidth="1"/>
    <col min="7163" max="7165" width="9" style="83"/>
    <col min="7166" max="7167" width="10.5" style="83" customWidth="1"/>
    <col min="7168" max="7414" width="9" style="83"/>
    <col min="7415" max="7415" width="41.6333333333333" style="83" customWidth="1"/>
    <col min="7416" max="7417" width="14.5" style="83" customWidth="1"/>
    <col min="7418" max="7418" width="13.8833333333333" style="83" customWidth="1"/>
    <col min="7419" max="7421" width="9" style="83"/>
    <col min="7422" max="7423" width="10.5" style="83" customWidth="1"/>
    <col min="7424" max="7670" width="9" style="83"/>
    <col min="7671" max="7671" width="41.6333333333333" style="83" customWidth="1"/>
    <col min="7672" max="7673" width="14.5" style="83" customWidth="1"/>
    <col min="7674" max="7674" width="13.8833333333333" style="83" customWidth="1"/>
    <col min="7675" max="7677" width="9" style="83"/>
    <col min="7678" max="7679" width="10.5" style="83" customWidth="1"/>
    <col min="7680" max="7926" width="9" style="83"/>
    <col min="7927" max="7927" width="41.6333333333333" style="83" customWidth="1"/>
    <col min="7928" max="7929" width="14.5" style="83" customWidth="1"/>
    <col min="7930" max="7930" width="13.8833333333333" style="83" customWidth="1"/>
    <col min="7931" max="7933" width="9" style="83"/>
    <col min="7934" max="7935" width="10.5" style="83" customWidth="1"/>
    <col min="7936" max="8182" width="9" style="83"/>
    <col min="8183" max="8183" width="41.6333333333333" style="83" customWidth="1"/>
    <col min="8184" max="8185" width="14.5" style="83" customWidth="1"/>
    <col min="8186" max="8186" width="13.8833333333333" style="83" customWidth="1"/>
    <col min="8187" max="8189" width="9" style="83"/>
    <col min="8190" max="8191" width="10.5" style="83" customWidth="1"/>
    <col min="8192" max="8438" width="9" style="83"/>
    <col min="8439" max="8439" width="41.6333333333333" style="83" customWidth="1"/>
    <col min="8440" max="8441" width="14.5" style="83" customWidth="1"/>
    <col min="8442" max="8442" width="13.8833333333333" style="83" customWidth="1"/>
    <col min="8443" max="8445" width="9" style="83"/>
    <col min="8446" max="8447" width="10.5" style="83" customWidth="1"/>
    <col min="8448" max="8694" width="9" style="83"/>
    <col min="8695" max="8695" width="41.6333333333333" style="83" customWidth="1"/>
    <col min="8696" max="8697" width="14.5" style="83" customWidth="1"/>
    <col min="8698" max="8698" width="13.8833333333333" style="83" customWidth="1"/>
    <col min="8699" max="8701" width="9" style="83"/>
    <col min="8702" max="8703" width="10.5" style="83" customWidth="1"/>
    <col min="8704" max="8950" width="9" style="83"/>
    <col min="8951" max="8951" width="41.6333333333333" style="83" customWidth="1"/>
    <col min="8952" max="8953" width="14.5" style="83" customWidth="1"/>
    <col min="8954" max="8954" width="13.8833333333333" style="83" customWidth="1"/>
    <col min="8955" max="8957" width="9" style="83"/>
    <col min="8958" max="8959" width="10.5" style="83" customWidth="1"/>
    <col min="8960" max="9206" width="9" style="83"/>
    <col min="9207" max="9207" width="41.6333333333333" style="83" customWidth="1"/>
    <col min="9208" max="9209" width="14.5" style="83" customWidth="1"/>
    <col min="9210" max="9210" width="13.8833333333333" style="83" customWidth="1"/>
    <col min="9211" max="9213" width="9" style="83"/>
    <col min="9214" max="9215" width="10.5" style="83" customWidth="1"/>
    <col min="9216" max="9462" width="9" style="83"/>
    <col min="9463" max="9463" width="41.6333333333333" style="83" customWidth="1"/>
    <col min="9464" max="9465" width="14.5" style="83" customWidth="1"/>
    <col min="9466" max="9466" width="13.8833333333333" style="83" customWidth="1"/>
    <col min="9467" max="9469" width="9" style="83"/>
    <col min="9470" max="9471" width="10.5" style="83" customWidth="1"/>
    <col min="9472" max="9718" width="9" style="83"/>
    <col min="9719" max="9719" width="41.6333333333333" style="83" customWidth="1"/>
    <col min="9720" max="9721" width="14.5" style="83" customWidth="1"/>
    <col min="9722" max="9722" width="13.8833333333333" style="83" customWidth="1"/>
    <col min="9723" max="9725" width="9" style="83"/>
    <col min="9726" max="9727" width="10.5" style="83" customWidth="1"/>
    <col min="9728" max="9974" width="9" style="83"/>
    <col min="9975" max="9975" width="41.6333333333333" style="83" customWidth="1"/>
    <col min="9976" max="9977" width="14.5" style="83" customWidth="1"/>
    <col min="9978" max="9978" width="13.8833333333333" style="83" customWidth="1"/>
    <col min="9979" max="9981" width="9" style="83"/>
    <col min="9982" max="9983" width="10.5" style="83" customWidth="1"/>
    <col min="9984" max="10230" width="9" style="83"/>
    <col min="10231" max="10231" width="41.6333333333333" style="83" customWidth="1"/>
    <col min="10232" max="10233" width="14.5" style="83" customWidth="1"/>
    <col min="10234" max="10234" width="13.8833333333333" style="83" customWidth="1"/>
    <col min="10235" max="10237" width="9" style="83"/>
    <col min="10238" max="10239" width="10.5" style="83" customWidth="1"/>
    <col min="10240" max="10486" width="9" style="83"/>
    <col min="10487" max="10487" width="41.6333333333333" style="83" customWidth="1"/>
    <col min="10488" max="10489" width="14.5" style="83" customWidth="1"/>
    <col min="10490" max="10490" width="13.8833333333333" style="83" customWidth="1"/>
    <col min="10491" max="10493" width="9" style="83"/>
    <col min="10494" max="10495" width="10.5" style="83" customWidth="1"/>
    <col min="10496" max="10742" width="9" style="83"/>
    <col min="10743" max="10743" width="41.6333333333333" style="83" customWidth="1"/>
    <col min="10744" max="10745" width="14.5" style="83" customWidth="1"/>
    <col min="10746" max="10746" width="13.8833333333333" style="83" customWidth="1"/>
    <col min="10747" max="10749" width="9" style="83"/>
    <col min="10750" max="10751" width="10.5" style="83" customWidth="1"/>
    <col min="10752" max="10998" width="9" style="83"/>
    <col min="10999" max="10999" width="41.6333333333333" style="83" customWidth="1"/>
    <col min="11000" max="11001" width="14.5" style="83" customWidth="1"/>
    <col min="11002" max="11002" width="13.8833333333333" style="83" customWidth="1"/>
    <col min="11003" max="11005" width="9" style="83"/>
    <col min="11006" max="11007" width="10.5" style="83" customWidth="1"/>
    <col min="11008" max="11254" width="9" style="83"/>
    <col min="11255" max="11255" width="41.6333333333333" style="83" customWidth="1"/>
    <col min="11256" max="11257" width="14.5" style="83" customWidth="1"/>
    <col min="11258" max="11258" width="13.8833333333333" style="83" customWidth="1"/>
    <col min="11259" max="11261" width="9" style="83"/>
    <col min="11262" max="11263" width="10.5" style="83" customWidth="1"/>
    <col min="11264" max="11510" width="9" style="83"/>
    <col min="11511" max="11511" width="41.6333333333333" style="83" customWidth="1"/>
    <col min="11512" max="11513" width="14.5" style="83" customWidth="1"/>
    <col min="11514" max="11514" width="13.8833333333333" style="83" customWidth="1"/>
    <col min="11515" max="11517" width="9" style="83"/>
    <col min="11518" max="11519" width="10.5" style="83" customWidth="1"/>
    <col min="11520" max="11766" width="9" style="83"/>
    <col min="11767" max="11767" width="41.6333333333333" style="83" customWidth="1"/>
    <col min="11768" max="11769" width="14.5" style="83" customWidth="1"/>
    <col min="11770" max="11770" width="13.8833333333333" style="83" customWidth="1"/>
    <col min="11771" max="11773" width="9" style="83"/>
    <col min="11774" max="11775" width="10.5" style="83" customWidth="1"/>
    <col min="11776" max="12022" width="9" style="83"/>
    <col min="12023" max="12023" width="41.6333333333333" style="83" customWidth="1"/>
    <col min="12024" max="12025" width="14.5" style="83" customWidth="1"/>
    <col min="12026" max="12026" width="13.8833333333333" style="83" customWidth="1"/>
    <col min="12027" max="12029" width="9" style="83"/>
    <col min="12030" max="12031" width="10.5" style="83" customWidth="1"/>
    <col min="12032" max="12278" width="9" style="83"/>
    <col min="12279" max="12279" width="41.6333333333333" style="83" customWidth="1"/>
    <col min="12280" max="12281" width="14.5" style="83" customWidth="1"/>
    <col min="12282" max="12282" width="13.8833333333333" style="83" customWidth="1"/>
    <col min="12283" max="12285" width="9" style="83"/>
    <col min="12286" max="12287" width="10.5" style="83" customWidth="1"/>
    <col min="12288" max="12534" width="9" style="83"/>
    <col min="12535" max="12535" width="41.6333333333333" style="83" customWidth="1"/>
    <col min="12536" max="12537" width="14.5" style="83" customWidth="1"/>
    <col min="12538" max="12538" width="13.8833333333333" style="83" customWidth="1"/>
    <col min="12539" max="12541" width="9" style="83"/>
    <col min="12542" max="12543" width="10.5" style="83" customWidth="1"/>
    <col min="12544" max="12790" width="9" style="83"/>
    <col min="12791" max="12791" width="41.6333333333333" style="83" customWidth="1"/>
    <col min="12792" max="12793" width="14.5" style="83" customWidth="1"/>
    <col min="12794" max="12794" width="13.8833333333333" style="83" customWidth="1"/>
    <col min="12795" max="12797" width="9" style="83"/>
    <col min="12798" max="12799" width="10.5" style="83" customWidth="1"/>
    <col min="12800" max="13046" width="9" style="83"/>
    <col min="13047" max="13047" width="41.6333333333333" style="83" customWidth="1"/>
    <col min="13048" max="13049" width="14.5" style="83" customWidth="1"/>
    <col min="13050" max="13050" width="13.8833333333333" style="83" customWidth="1"/>
    <col min="13051" max="13053" width="9" style="83"/>
    <col min="13054" max="13055" width="10.5" style="83" customWidth="1"/>
    <col min="13056" max="13302" width="9" style="83"/>
    <col min="13303" max="13303" width="41.6333333333333" style="83" customWidth="1"/>
    <col min="13304" max="13305" width="14.5" style="83" customWidth="1"/>
    <col min="13306" max="13306" width="13.8833333333333" style="83" customWidth="1"/>
    <col min="13307" max="13309" width="9" style="83"/>
    <col min="13310" max="13311" width="10.5" style="83" customWidth="1"/>
    <col min="13312" max="13558" width="9" style="83"/>
    <col min="13559" max="13559" width="41.6333333333333" style="83" customWidth="1"/>
    <col min="13560" max="13561" width="14.5" style="83" customWidth="1"/>
    <col min="13562" max="13562" width="13.8833333333333" style="83" customWidth="1"/>
    <col min="13563" max="13565" width="9" style="83"/>
    <col min="13566" max="13567" width="10.5" style="83" customWidth="1"/>
    <col min="13568" max="13814" width="9" style="83"/>
    <col min="13815" max="13815" width="41.6333333333333" style="83" customWidth="1"/>
    <col min="13816" max="13817" width="14.5" style="83" customWidth="1"/>
    <col min="13818" max="13818" width="13.8833333333333" style="83" customWidth="1"/>
    <col min="13819" max="13821" width="9" style="83"/>
    <col min="13822" max="13823" width="10.5" style="83" customWidth="1"/>
    <col min="13824" max="14070" width="9" style="83"/>
    <col min="14071" max="14071" width="41.6333333333333" style="83" customWidth="1"/>
    <col min="14072" max="14073" width="14.5" style="83" customWidth="1"/>
    <col min="14074" max="14074" width="13.8833333333333" style="83" customWidth="1"/>
    <col min="14075" max="14077" width="9" style="83"/>
    <col min="14078" max="14079" width="10.5" style="83" customWidth="1"/>
    <col min="14080" max="14326" width="9" style="83"/>
    <col min="14327" max="14327" width="41.6333333333333" style="83" customWidth="1"/>
    <col min="14328" max="14329" width="14.5" style="83" customWidth="1"/>
    <col min="14330" max="14330" width="13.8833333333333" style="83" customWidth="1"/>
    <col min="14331" max="14333" width="9" style="83"/>
    <col min="14334" max="14335" width="10.5" style="83" customWidth="1"/>
    <col min="14336" max="14582" width="9" style="83"/>
    <col min="14583" max="14583" width="41.6333333333333" style="83" customWidth="1"/>
    <col min="14584" max="14585" width="14.5" style="83" customWidth="1"/>
    <col min="14586" max="14586" width="13.8833333333333" style="83" customWidth="1"/>
    <col min="14587" max="14589" width="9" style="83"/>
    <col min="14590" max="14591" width="10.5" style="83" customWidth="1"/>
    <col min="14592" max="14838" width="9" style="83"/>
    <col min="14839" max="14839" width="41.6333333333333" style="83" customWidth="1"/>
    <col min="14840" max="14841" width="14.5" style="83" customWidth="1"/>
    <col min="14842" max="14842" width="13.8833333333333" style="83" customWidth="1"/>
    <col min="14843" max="14845" width="9" style="83"/>
    <col min="14846" max="14847" width="10.5" style="83" customWidth="1"/>
    <col min="14848" max="15094" width="9" style="83"/>
    <col min="15095" max="15095" width="41.6333333333333" style="83" customWidth="1"/>
    <col min="15096" max="15097" width="14.5" style="83" customWidth="1"/>
    <col min="15098" max="15098" width="13.8833333333333" style="83" customWidth="1"/>
    <col min="15099" max="15101" width="9" style="83"/>
    <col min="15102" max="15103" width="10.5" style="83" customWidth="1"/>
    <col min="15104" max="15350" width="9" style="83"/>
    <col min="15351" max="15351" width="41.6333333333333" style="83" customWidth="1"/>
    <col min="15352" max="15353" width="14.5" style="83" customWidth="1"/>
    <col min="15354" max="15354" width="13.8833333333333" style="83" customWidth="1"/>
    <col min="15355" max="15357" width="9" style="83"/>
    <col min="15358" max="15359" width="10.5" style="83" customWidth="1"/>
    <col min="15360" max="15606" width="9" style="83"/>
    <col min="15607" max="15607" width="41.6333333333333" style="83" customWidth="1"/>
    <col min="15608" max="15609" width="14.5" style="83" customWidth="1"/>
    <col min="15610" max="15610" width="13.8833333333333" style="83" customWidth="1"/>
    <col min="15611" max="15613" width="9" style="83"/>
    <col min="15614" max="15615" width="10.5" style="83" customWidth="1"/>
    <col min="15616" max="15862" width="9" style="83"/>
    <col min="15863" max="15863" width="41.6333333333333" style="83" customWidth="1"/>
    <col min="15864" max="15865" width="14.5" style="83" customWidth="1"/>
    <col min="15866" max="15866" width="13.8833333333333" style="83" customWidth="1"/>
    <col min="15867" max="15869" width="9" style="83"/>
    <col min="15870" max="15871" width="10.5" style="83" customWidth="1"/>
    <col min="15872" max="16118" width="9" style="83"/>
    <col min="16119" max="16119" width="41.6333333333333" style="83" customWidth="1"/>
    <col min="16120" max="16121" width="14.5" style="83" customWidth="1"/>
    <col min="16122" max="16122" width="13.8833333333333" style="83" customWidth="1"/>
    <col min="16123" max="16125" width="9" style="83"/>
    <col min="16126" max="16127" width="10.5" style="83" customWidth="1"/>
    <col min="16128" max="16384" width="9" style="83"/>
  </cols>
  <sheetData>
    <row r="1" ht="45" customHeight="1" spans="1:4">
      <c r="A1" s="85" t="s">
        <v>3203</v>
      </c>
      <c r="B1" s="86"/>
      <c r="C1" s="86"/>
      <c r="D1" s="85"/>
    </row>
    <row r="2" ht="20.1" customHeight="1" spans="1:4">
      <c r="A2" s="87"/>
      <c r="B2" s="88"/>
      <c r="C2" s="89"/>
      <c r="D2" s="90" t="s">
        <v>3084</v>
      </c>
    </row>
    <row r="3" ht="45" customHeight="1" spans="1:5">
      <c r="A3" s="91" t="s">
        <v>2496</v>
      </c>
      <c r="B3" s="92" t="s">
        <v>42</v>
      </c>
      <c r="C3" s="92" t="s">
        <v>43</v>
      </c>
      <c r="D3" s="92" t="s">
        <v>44</v>
      </c>
      <c r="E3" s="93" t="s">
        <v>45</v>
      </c>
    </row>
    <row r="4" ht="36" customHeight="1" spans="1:5">
      <c r="A4" s="94" t="s">
        <v>3189</v>
      </c>
      <c r="B4" s="95">
        <v>7158</v>
      </c>
      <c r="C4" s="95">
        <v>7701</v>
      </c>
      <c r="D4" s="96"/>
      <c r="E4" s="93" t="str">
        <f t="shared" ref="E4:E22" si="0">IF(A4&lt;&gt;"",IF(SUM(B4:C4)&lt;&gt;0,"是","否"),"是")</f>
        <v>是</v>
      </c>
    </row>
    <row r="5" ht="36" customHeight="1" spans="1:5">
      <c r="A5" s="97" t="s">
        <v>3190</v>
      </c>
      <c r="B5" s="98">
        <v>6661</v>
      </c>
      <c r="C5" s="98">
        <v>7701</v>
      </c>
      <c r="D5" s="99"/>
      <c r="E5" s="93" t="str">
        <f t="shared" si="0"/>
        <v>是</v>
      </c>
    </row>
    <row r="6" ht="36" customHeight="1" spans="1:5">
      <c r="A6" s="94" t="s">
        <v>3191</v>
      </c>
      <c r="B6" s="95">
        <v>9452</v>
      </c>
      <c r="C6" s="95">
        <v>10407</v>
      </c>
      <c r="D6" s="100"/>
      <c r="E6" s="93" t="str">
        <f t="shared" si="0"/>
        <v>是</v>
      </c>
    </row>
    <row r="7" ht="36" customHeight="1" spans="1:5">
      <c r="A7" s="97" t="s">
        <v>3190</v>
      </c>
      <c r="B7" s="98">
        <v>9439</v>
      </c>
      <c r="C7" s="101">
        <v>10388</v>
      </c>
      <c r="D7" s="99"/>
      <c r="E7" s="93" t="str">
        <f t="shared" si="0"/>
        <v>是</v>
      </c>
    </row>
    <row r="8" ht="36" hidden="1" customHeight="1" spans="1:6">
      <c r="A8" s="94" t="s">
        <v>3192</v>
      </c>
      <c r="B8" s="102">
        <v>646</v>
      </c>
      <c r="C8" s="102">
        <v>305</v>
      </c>
      <c r="D8" s="103">
        <f>IF(B8&gt;0,C8/B8-1,IF(B8&lt;0,-(C8/B8-1),""))</f>
        <v>-1</v>
      </c>
      <c r="E8" s="93" t="str">
        <f t="shared" si="0"/>
        <v>是</v>
      </c>
      <c r="F8" s="83" t="s">
        <v>3204</v>
      </c>
    </row>
    <row r="9" ht="36" hidden="1" customHeight="1" spans="1:5">
      <c r="A9" s="97" t="s">
        <v>3190</v>
      </c>
      <c r="B9" s="104">
        <v>193</v>
      </c>
      <c r="C9" s="105">
        <v>206</v>
      </c>
      <c r="D9" s="106">
        <f>IF(B9&gt;0,C9/B9-1,IF(B9&lt;0,-(C9/B9-1),""))</f>
        <v>0</v>
      </c>
      <c r="E9" s="93" t="str">
        <f t="shared" si="0"/>
        <v>是</v>
      </c>
    </row>
    <row r="10" ht="36" customHeight="1" spans="1:5">
      <c r="A10" s="94" t="s">
        <v>3193</v>
      </c>
      <c r="B10" s="102"/>
      <c r="C10" s="107"/>
      <c r="D10" s="100"/>
      <c r="E10" s="93" t="str">
        <f t="shared" si="0"/>
        <v>否</v>
      </c>
    </row>
    <row r="11" ht="36" customHeight="1" spans="1:5">
      <c r="A11" s="97" t="s">
        <v>3190</v>
      </c>
      <c r="B11" s="104"/>
      <c r="C11" s="108"/>
      <c r="D11" s="99"/>
      <c r="E11" s="93" t="str">
        <f t="shared" si="0"/>
        <v>否</v>
      </c>
    </row>
    <row r="12" ht="36" customHeight="1" spans="1:5">
      <c r="A12" s="94" t="s">
        <v>3194</v>
      </c>
      <c r="B12" s="95">
        <v>529</v>
      </c>
      <c r="C12" s="95">
        <v>602</v>
      </c>
      <c r="D12" s="100"/>
      <c r="E12" s="93" t="str">
        <f t="shared" si="0"/>
        <v>是</v>
      </c>
    </row>
    <row r="13" ht="36" customHeight="1" spans="1:5">
      <c r="A13" s="97" t="s">
        <v>3190</v>
      </c>
      <c r="B13" s="98">
        <v>529</v>
      </c>
      <c r="C13" s="109">
        <v>602</v>
      </c>
      <c r="D13" s="99"/>
      <c r="E13" s="93" t="str">
        <f t="shared" si="0"/>
        <v>是</v>
      </c>
    </row>
    <row r="14" s="82" customFormat="1" ht="36" hidden="1" customHeight="1" spans="1:5">
      <c r="A14" s="94" t="s">
        <v>3195</v>
      </c>
      <c r="B14" s="102">
        <v>3206</v>
      </c>
      <c r="C14" s="102">
        <v>3334</v>
      </c>
      <c r="D14" s="103">
        <f>IF(B14&gt;0,C14/B14-1,IF(B14&lt;0,-(C14/B14-1),""))</f>
        <v>0</v>
      </c>
      <c r="E14" s="93" t="str">
        <f t="shared" si="0"/>
        <v>是</v>
      </c>
    </row>
    <row r="15" ht="36" hidden="1" customHeight="1" spans="1:5">
      <c r="A15" s="97" t="s">
        <v>3190</v>
      </c>
      <c r="B15" s="104">
        <v>3200</v>
      </c>
      <c r="C15" s="105">
        <v>3328</v>
      </c>
      <c r="D15" s="106">
        <f>IF(B15&gt;0,C15/B15-1,IF(B15&lt;0,-(C15/B15-1),""))</f>
        <v>0</v>
      </c>
      <c r="E15" s="93" t="str">
        <f t="shared" si="0"/>
        <v>是</v>
      </c>
    </row>
    <row r="16" ht="36" customHeight="1" spans="1:5">
      <c r="A16" s="94" t="s">
        <v>3196</v>
      </c>
      <c r="B16" s="95"/>
      <c r="C16" s="95"/>
      <c r="D16" s="100"/>
      <c r="E16" s="93" t="str">
        <f t="shared" si="0"/>
        <v>否</v>
      </c>
    </row>
    <row r="17" ht="36" customHeight="1" spans="1:5">
      <c r="A17" s="97" t="s">
        <v>3190</v>
      </c>
      <c r="B17" s="98"/>
      <c r="C17" s="110"/>
      <c r="D17" s="99"/>
      <c r="E17" s="93" t="str">
        <f t="shared" si="0"/>
        <v>否</v>
      </c>
    </row>
    <row r="18" ht="36" customHeight="1" spans="1:5">
      <c r="A18" s="111" t="s">
        <v>3197</v>
      </c>
      <c r="B18" s="95">
        <f>B4+B6+B8+B12+B14</f>
        <v>20991</v>
      </c>
      <c r="C18" s="95">
        <f>C4+C6+C8+C12+C14</f>
        <v>22349</v>
      </c>
      <c r="D18" s="112"/>
      <c r="E18" s="93" t="str">
        <f t="shared" si="0"/>
        <v>是</v>
      </c>
    </row>
    <row r="19" ht="36" customHeight="1" spans="1:5">
      <c r="A19" s="97" t="s">
        <v>3198</v>
      </c>
      <c r="B19" s="95">
        <f>B5+B7+B9+B13+B15</f>
        <v>20022</v>
      </c>
      <c r="C19" s="95">
        <f>C5+C7+C9+C13+C15</f>
        <v>22225</v>
      </c>
      <c r="D19" s="113"/>
      <c r="E19" s="93" t="str">
        <f t="shared" si="0"/>
        <v>是</v>
      </c>
    </row>
    <row r="20" ht="36" customHeight="1" spans="1:5">
      <c r="A20" s="94" t="s">
        <v>3199</v>
      </c>
      <c r="B20" s="95"/>
      <c r="C20" s="95"/>
      <c r="D20" s="100"/>
      <c r="E20" s="93" t="str">
        <f t="shared" si="0"/>
        <v>否</v>
      </c>
    </row>
    <row r="21" ht="36" customHeight="1" spans="1:5">
      <c r="A21" s="114" t="s">
        <v>3200</v>
      </c>
      <c r="B21" s="95">
        <v>3336</v>
      </c>
      <c r="C21" s="95">
        <v>5686</v>
      </c>
      <c r="D21" s="100"/>
      <c r="E21" s="93" t="str">
        <f t="shared" si="0"/>
        <v>是</v>
      </c>
    </row>
    <row r="22" ht="36" customHeight="1" spans="1:5">
      <c r="A22" s="111" t="s">
        <v>3201</v>
      </c>
      <c r="B22" s="95">
        <f>B18+B20+B21</f>
        <v>24327</v>
      </c>
      <c r="C22" s="95">
        <f>C18+C20+C21</f>
        <v>28035</v>
      </c>
      <c r="D22" s="100"/>
      <c r="E22" s="93" t="str">
        <f t="shared" si="0"/>
        <v>是</v>
      </c>
    </row>
    <row r="23" spans="2:3">
      <c r="B23" s="115"/>
      <c r="C23" s="115"/>
    </row>
    <row r="24" spans="2:3">
      <c r="B24" s="115"/>
      <c r="C24" s="115"/>
    </row>
    <row r="25" spans="2:3">
      <c r="B25" s="115"/>
      <c r="C25" s="115"/>
    </row>
    <row r="26" spans="2:3">
      <c r="B26" s="115"/>
      <c r="C26" s="115"/>
    </row>
  </sheetData>
  <autoFilter ref="A3:F22">
    <filterColumn colId="4">
      <customFilters>
        <customFilter operator="equal" val="是"/>
      </customFilters>
    </filterColumn>
    <extLst/>
  </autoFilter>
  <mergeCells count="1">
    <mergeCell ref="A1:D1"/>
  </mergeCells>
  <conditionalFormatting sqref="D16">
    <cfRule type="cellIs" dxfId="5" priority="4" stopIfTrue="1" operator="lessThan">
      <formula>0</formula>
    </cfRule>
  </conditionalFormatting>
  <conditionalFormatting sqref="E16:F16">
    <cfRule type="cellIs" dxfId="5" priority="5" stopIfTrue="1" operator="lessThan">
      <formula>0</formula>
    </cfRule>
  </conditionalFormatting>
  <conditionalFormatting sqref="D21:D22">
    <cfRule type="cellIs" dxfId="3" priority="2" stopIfTrue="1" operator="lessThanOrEqual">
      <formula>-1</formula>
    </cfRule>
  </conditionalFormatting>
  <conditionalFormatting sqref="D5:D7 D10:D13 D16:D17 D20">
    <cfRule type="cellIs" dxfId="3"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dimension ref="A1:G39"/>
  <sheetViews>
    <sheetView workbookViewId="0">
      <selection activeCell="I8" sqref="I8"/>
    </sheetView>
  </sheetViews>
  <sheetFormatPr defaultColWidth="10" defaultRowHeight="13.5" outlineLevelCol="6"/>
  <cols>
    <col min="1" max="1" width="24.6333333333333" style="33" customWidth="1"/>
    <col min="2" max="2" width="15.6333333333333" style="33" customWidth="1"/>
    <col min="3" max="3" width="18.75" style="33" customWidth="1"/>
    <col min="4" max="7" width="15.6333333333333" style="33" customWidth="1"/>
    <col min="8" max="8" width="9.76666666666667" style="33" customWidth="1"/>
    <col min="9" max="16384" width="10" style="33"/>
  </cols>
  <sheetData>
    <row r="1" s="33" customFormat="1" ht="30" customHeight="1" spans="1:1">
      <c r="A1" s="63"/>
    </row>
    <row r="2" s="33" customFormat="1" ht="28.6" customHeight="1" spans="1:7">
      <c r="A2" s="77" t="s">
        <v>3205</v>
      </c>
      <c r="B2" s="77"/>
      <c r="C2" s="77"/>
      <c r="D2" s="77"/>
      <c r="E2" s="77"/>
      <c r="F2" s="77"/>
      <c r="G2" s="77"/>
    </row>
    <row r="3" s="33" customFormat="1" ht="23" customHeight="1" spans="1:7">
      <c r="A3" s="67"/>
      <c r="B3" s="67"/>
      <c r="F3" s="68" t="s">
        <v>3206</v>
      </c>
      <c r="G3" s="68"/>
    </row>
    <row r="4" s="33" customFormat="1" ht="30" customHeight="1" spans="1:7">
      <c r="A4" s="71" t="s">
        <v>3207</v>
      </c>
      <c r="B4" s="71" t="s">
        <v>3208</v>
      </c>
      <c r="C4" s="71"/>
      <c r="D4" s="71"/>
      <c r="E4" s="71" t="s">
        <v>3209</v>
      </c>
      <c r="F4" s="71"/>
      <c r="G4" s="71"/>
    </row>
    <row r="5" s="33" customFormat="1" ht="30" customHeight="1" spans="1:7">
      <c r="A5" s="71"/>
      <c r="B5" s="78"/>
      <c r="C5" s="71" t="s">
        <v>3210</v>
      </c>
      <c r="D5" s="71" t="s">
        <v>3211</v>
      </c>
      <c r="E5" s="78"/>
      <c r="F5" s="71" t="s">
        <v>3210</v>
      </c>
      <c r="G5" s="71" t="s">
        <v>3211</v>
      </c>
    </row>
    <row r="6" s="33" customFormat="1" ht="30" customHeight="1" spans="1:7">
      <c r="A6" s="71" t="s">
        <v>3212</v>
      </c>
      <c r="B6" s="71" t="s">
        <v>3213</v>
      </c>
      <c r="C6" s="71" t="s">
        <v>3214</v>
      </c>
      <c r="D6" s="71" t="s">
        <v>3215</v>
      </c>
      <c r="E6" s="71" t="s">
        <v>3216</v>
      </c>
      <c r="F6" s="71" t="s">
        <v>3217</v>
      </c>
      <c r="G6" s="71" t="s">
        <v>3218</v>
      </c>
    </row>
    <row r="7" s="33" customFormat="1" ht="30" customHeight="1" spans="1:7">
      <c r="A7" s="74" t="s">
        <v>3219</v>
      </c>
      <c r="B7" s="79">
        <v>6.96</v>
      </c>
      <c r="C7" s="79">
        <v>4.04</v>
      </c>
      <c r="D7" s="79">
        <v>1.92</v>
      </c>
      <c r="E7" s="79">
        <v>6.059819</v>
      </c>
      <c r="F7" s="79">
        <v>3.301819</v>
      </c>
      <c r="G7" s="79">
        <v>1.758</v>
      </c>
    </row>
    <row r="8" s="33" customFormat="1" ht="30" customHeight="1" spans="1:7">
      <c r="A8" s="74" t="s">
        <v>2526</v>
      </c>
      <c r="B8" s="79">
        <v>7.96</v>
      </c>
      <c r="C8" s="79">
        <v>5.04</v>
      </c>
      <c r="D8" s="79">
        <v>2.92</v>
      </c>
      <c r="E8" s="79">
        <v>7.059819</v>
      </c>
      <c r="F8" s="79">
        <v>4.301819</v>
      </c>
      <c r="G8" s="79">
        <v>2.758</v>
      </c>
    </row>
    <row r="9" s="33" customFormat="1" ht="44" customHeight="1" spans="1:7">
      <c r="A9" s="80"/>
      <c r="B9" s="78"/>
      <c r="C9" s="78"/>
      <c r="D9" s="78"/>
      <c r="E9" s="78"/>
      <c r="F9" s="78"/>
      <c r="G9" s="78"/>
    </row>
    <row r="10" s="33" customFormat="1" ht="30" customHeight="1" spans="1:7">
      <c r="A10" s="80"/>
      <c r="B10" s="78"/>
      <c r="C10" s="78"/>
      <c r="D10" s="78"/>
      <c r="E10" s="78"/>
      <c r="F10" s="78"/>
      <c r="G10" s="78"/>
    </row>
    <row r="11" s="33" customFormat="1" ht="30" customHeight="1" spans="1:7">
      <c r="A11" s="80"/>
      <c r="B11" s="78"/>
      <c r="C11" s="78"/>
      <c r="D11" s="78"/>
      <c r="E11" s="78"/>
      <c r="F11" s="78"/>
      <c r="G11" s="78"/>
    </row>
    <row r="12" s="33" customFormat="1" ht="30" customHeight="1" spans="1:7">
      <c r="A12" s="80"/>
      <c r="B12" s="78"/>
      <c r="C12" s="78"/>
      <c r="D12" s="78"/>
      <c r="E12" s="78"/>
      <c r="F12" s="78"/>
      <c r="G12" s="78"/>
    </row>
    <row r="13" s="35" customFormat="1" ht="25" customHeight="1" spans="1:7">
      <c r="A13" s="62" t="s">
        <v>3220</v>
      </c>
      <c r="B13" s="62"/>
      <c r="C13" s="62"/>
      <c r="D13" s="62"/>
      <c r="E13" s="62"/>
      <c r="F13" s="62"/>
      <c r="G13" s="62"/>
    </row>
    <row r="14" s="35" customFormat="1" ht="25" customHeight="1" spans="1:7">
      <c r="A14" s="62" t="s">
        <v>3221</v>
      </c>
      <c r="B14" s="62"/>
      <c r="C14" s="62"/>
      <c r="D14" s="62"/>
      <c r="E14" s="62"/>
      <c r="F14" s="62"/>
      <c r="G14" s="62"/>
    </row>
    <row r="15" s="33" customFormat="1" ht="18" customHeight="1" spans="1:7">
      <c r="A15" s="63"/>
      <c r="B15" s="63"/>
      <c r="C15" s="63"/>
      <c r="D15" s="63"/>
      <c r="E15" s="63"/>
      <c r="F15" s="63"/>
      <c r="G15" s="63"/>
    </row>
    <row r="16" s="33" customFormat="1" ht="18" customHeight="1" spans="1:7">
      <c r="A16" s="63"/>
      <c r="B16" s="63"/>
      <c r="C16" s="63"/>
      <c r="D16" s="63"/>
      <c r="E16" s="63"/>
      <c r="F16" s="63"/>
      <c r="G16" s="63"/>
    </row>
    <row r="17" s="33" customFormat="1" ht="18" customHeight="1" spans="1:7">
      <c r="A17" s="63"/>
      <c r="B17" s="63"/>
      <c r="C17" s="63"/>
      <c r="D17" s="63"/>
      <c r="E17" s="63"/>
      <c r="F17" s="63"/>
      <c r="G17" s="63"/>
    </row>
    <row r="18" s="33" customFormat="1" ht="18" customHeight="1" spans="1:7">
      <c r="A18" s="63"/>
      <c r="B18" s="63"/>
      <c r="C18" s="63"/>
      <c r="D18" s="63"/>
      <c r="E18" s="63"/>
      <c r="F18" s="63"/>
      <c r="G18" s="63"/>
    </row>
    <row r="19" s="33" customFormat="1" ht="14" customHeight="1" spans="1:7">
      <c r="A19" s="63"/>
      <c r="B19" s="63"/>
      <c r="C19" s="63"/>
      <c r="D19" s="63"/>
      <c r="E19" s="63"/>
      <c r="F19" s="63"/>
      <c r="G19" s="63"/>
    </row>
    <row r="20" s="33" customFormat="1" ht="33" customHeight="1" spans="1:7">
      <c r="A20" s="67"/>
      <c r="B20" s="67"/>
      <c r="C20" s="67"/>
      <c r="D20" s="67"/>
      <c r="E20" s="67"/>
      <c r="F20" s="67"/>
      <c r="G20" s="67"/>
    </row>
    <row r="21" s="33" customFormat="1" ht="28.6" customHeight="1" spans="1:7">
      <c r="A21" s="77" t="s">
        <v>3222</v>
      </c>
      <c r="B21" s="77"/>
      <c r="C21" s="77"/>
      <c r="D21" s="77"/>
      <c r="E21" s="77"/>
      <c r="F21" s="77"/>
      <c r="G21" s="77"/>
    </row>
    <row r="22" s="33" customFormat="1" ht="16" customHeight="1" spans="1:7">
      <c r="A22" s="81"/>
      <c r="B22" s="81"/>
      <c r="C22" s="81"/>
      <c r="D22" s="81"/>
      <c r="E22" s="81"/>
      <c r="F22" s="81"/>
      <c r="G22" s="81"/>
    </row>
    <row r="23" s="33" customFormat="1" ht="21" customHeight="1" spans="1:7">
      <c r="A23" s="67"/>
      <c r="B23" s="67"/>
      <c r="F23" s="68" t="s">
        <v>3206</v>
      </c>
      <c r="G23" s="68"/>
    </row>
    <row r="24" s="33" customFormat="1" ht="30" customHeight="1" spans="1:7">
      <c r="A24" s="71" t="s">
        <v>3207</v>
      </c>
      <c r="B24" s="71" t="s">
        <v>3208</v>
      </c>
      <c r="C24" s="71"/>
      <c r="D24" s="71"/>
      <c r="E24" s="71" t="s">
        <v>3209</v>
      </c>
      <c r="F24" s="71"/>
      <c r="G24" s="71"/>
    </row>
    <row r="25" s="33" customFormat="1" ht="30" customHeight="1" spans="1:7">
      <c r="A25" s="71"/>
      <c r="B25" s="78"/>
      <c r="C25" s="71" t="s">
        <v>3210</v>
      </c>
      <c r="D25" s="71" t="s">
        <v>3211</v>
      </c>
      <c r="E25" s="78"/>
      <c r="F25" s="71" t="s">
        <v>3210</v>
      </c>
      <c r="G25" s="71" t="s">
        <v>3211</v>
      </c>
    </row>
    <row r="26" s="33" customFormat="1" ht="30" customHeight="1" spans="1:7">
      <c r="A26" s="71" t="s">
        <v>3212</v>
      </c>
      <c r="B26" s="71" t="s">
        <v>3213</v>
      </c>
      <c r="C26" s="71" t="s">
        <v>3214</v>
      </c>
      <c r="D26" s="71" t="s">
        <v>3215</v>
      </c>
      <c r="E26" s="71" t="s">
        <v>3216</v>
      </c>
      <c r="F26" s="71" t="s">
        <v>3217</v>
      </c>
      <c r="G26" s="71" t="s">
        <v>3218</v>
      </c>
    </row>
    <row r="27" s="33" customFormat="1" ht="28" customHeight="1" spans="1:7">
      <c r="A27" s="74" t="s">
        <v>3223</v>
      </c>
      <c r="B27" s="79"/>
      <c r="C27" s="79"/>
      <c r="D27" s="79"/>
      <c r="E27" s="79"/>
      <c r="F27" s="79"/>
      <c r="G27" s="79"/>
    </row>
    <row r="28" s="33" customFormat="1" ht="28" customHeight="1" spans="1:7">
      <c r="A28" s="74" t="s">
        <v>2525</v>
      </c>
      <c r="B28" s="79"/>
      <c r="C28" s="79"/>
      <c r="D28" s="79"/>
      <c r="E28" s="79"/>
      <c r="F28" s="79"/>
      <c r="G28" s="79"/>
    </row>
    <row r="29" s="33" customFormat="1" ht="28" customHeight="1" spans="1:7">
      <c r="A29" s="74" t="s">
        <v>2526</v>
      </c>
      <c r="B29" s="79">
        <v>7.96</v>
      </c>
      <c r="C29" s="79">
        <v>5.04</v>
      </c>
      <c r="D29" s="79">
        <v>2.92</v>
      </c>
      <c r="E29" s="79">
        <v>7.059819</v>
      </c>
      <c r="F29" s="79">
        <v>4.301819</v>
      </c>
      <c r="G29" s="79">
        <v>2.758</v>
      </c>
    </row>
    <row r="30" s="33" customFormat="1" ht="28" customHeight="1" spans="1:7">
      <c r="A30" s="74" t="s">
        <v>2527</v>
      </c>
      <c r="B30" s="79"/>
      <c r="C30" s="79"/>
      <c r="D30" s="79"/>
      <c r="E30" s="79"/>
      <c r="F30" s="79"/>
      <c r="G30" s="79"/>
    </row>
    <row r="31" s="33" customFormat="1" ht="28" customHeight="1" spans="1:7">
      <c r="A31" s="74" t="s">
        <v>2528</v>
      </c>
      <c r="B31" s="79"/>
      <c r="C31" s="79"/>
      <c r="D31" s="79"/>
      <c r="E31" s="79"/>
      <c r="F31" s="79"/>
      <c r="G31" s="79"/>
    </row>
    <row r="32" s="35" customFormat="1" ht="28" customHeight="1" spans="1:7">
      <c r="A32" s="74" t="s">
        <v>2529</v>
      </c>
      <c r="B32" s="79"/>
      <c r="C32" s="79"/>
      <c r="D32" s="79"/>
      <c r="E32" s="79"/>
      <c r="F32" s="79"/>
      <c r="G32" s="79"/>
    </row>
    <row r="33" s="35" customFormat="1" ht="28" customHeight="1" spans="1:7">
      <c r="A33" s="74" t="s">
        <v>2530</v>
      </c>
      <c r="B33" s="79"/>
      <c r="C33" s="79"/>
      <c r="D33" s="79"/>
      <c r="E33" s="79"/>
      <c r="F33" s="79"/>
      <c r="G33" s="79"/>
    </row>
    <row r="34" ht="28" customHeight="1" spans="1:7">
      <c r="A34" s="74" t="s">
        <v>2531</v>
      </c>
      <c r="B34" s="79"/>
      <c r="C34" s="79"/>
      <c r="D34" s="79"/>
      <c r="E34" s="79"/>
      <c r="F34" s="79"/>
      <c r="G34" s="79"/>
    </row>
    <row r="35" ht="28" customHeight="1" spans="1:7">
      <c r="A35" s="74" t="s">
        <v>2532</v>
      </c>
      <c r="B35" s="79"/>
      <c r="C35" s="79"/>
      <c r="D35" s="79"/>
      <c r="E35" s="79"/>
      <c r="F35" s="79"/>
      <c r="G35" s="79"/>
    </row>
    <row r="36" ht="28" customHeight="1" spans="1:7">
      <c r="A36" s="74" t="s">
        <v>2533</v>
      </c>
      <c r="B36" s="79"/>
      <c r="C36" s="79"/>
      <c r="D36" s="79"/>
      <c r="E36" s="79"/>
      <c r="F36" s="79"/>
      <c r="G36" s="79"/>
    </row>
    <row r="37" ht="28" customHeight="1" spans="1:7">
      <c r="A37" s="74" t="s">
        <v>2534</v>
      </c>
      <c r="B37" s="79"/>
      <c r="C37" s="79"/>
      <c r="D37" s="79"/>
      <c r="E37" s="79"/>
      <c r="F37" s="79"/>
      <c r="G37" s="79"/>
    </row>
    <row r="38" ht="14.25" spans="1:7">
      <c r="A38" s="76" t="s">
        <v>3220</v>
      </c>
      <c r="B38" s="76"/>
      <c r="C38" s="76"/>
      <c r="D38" s="76"/>
      <c r="E38" s="76"/>
      <c r="F38" s="76"/>
      <c r="G38" s="76"/>
    </row>
    <row r="39" ht="14.25" spans="1:7">
      <c r="A39" s="76" t="s">
        <v>3221</v>
      </c>
      <c r="B39" s="76"/>
      <c r="C39" s="76"/>
      <c r="D39" s="76"/>
      <c r="E39" s="76"/>
      <c r="F39" s="76"/>
      <c r="G39" s="76"/>
    </row>
  </sheetData>
  <mergeCells count="15">
    <mergeCell ref="A2:G2"/>
    <mergeCell ref="F3:G3"/>
    <mergeCell ref="B4:D4"/>
    <mergeCell ref="E4:G4"/>
    <mergeCell ref="A13:G13"/>
    <mergeCell ref="A14:G14"/>
    <mergeCell ref="A21:G21"/>
    <mergeCell ref="A22:G22"/>
    <mergeCell ref="F23:G23"/>
    <mergeCell ref="B24:D24"/>
    <mergeCell ref="E24:G24"/>
    <mergeCell ref="A38:G38"/>
    <mergeCell ref="A39:G39"/>
    <mergeCell ref="A4:A5"/>
    <mergeCell ref="A24:A25"/>
  </mergeCells>
  <printOptions horizontalCentered="1"/>
  <pageMargins left="0.709027777777778" right="0.709027777777778" top="0.629166666666667" bottom="0.75" header="0.309027777777778" footer="0.309027777777778"/>
  <pageSetup paperSize="9" scale="89" fitToHeight="200" orientation="landscape" horizontalDpi="600" verticalDpi="600"/>
  <headerFooter/>
  <rowBreaks count="1" manualBreakCount="1">
    <brk id="18" max="16383" man="1"/>
  </rowBreak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G16"/>
  <sheetViews>
    <sheetView view="pageBreakPreview" zoomScaleNormal="100" workbookViewId="0">
      <selection activeCell="C17" sqref="C17"/>
    </sheetView>
  </sheetViews>
  <sheetFormatPr defaultColWidth="10" defaultRowHeight="13.5" outlineLevelCol="6"/>
  <cols>
    <col min="1" max="1" width="62.25" style="33" customWidth="1"/>
    <col min="2" max="3" width="28.6333333333333" style="33" customWidth="1"/>
    <col min="4" max="4" width="9.76666666666667" style="33" customWidth="1"/>
    <col min="5" max="16384" width="10" style="33"/>
  </cols>
  <sheetData>
    <row r="1" s="33" customFormat="1" ht="23" customHeight="1"/>
    <row r="2" s="33" customFormat="1" ht="14.3" customHeight="1" spans="1:1">
      <c r="A2" s="63"/>
    </row>
    <row r="3" s="33" customFormat="1" ht="28.6" customHeight="1" spans="1:3">
      <c r="A3" s="58" t="s">
        <v>3224</v>
      </c>
      <c r="B3" s="58"/>
      <c r="C3" s="58"/>
    </row>
    <row r="4" s="33" customFormat="1" ht="27" customHeight="1" spans="1:3">
      <c r="A4" s="67"/>
      <c r="B4" s="67"/>
      <c r="C4" s="68" t="s">
        <v>3206</v>
      </c>
    </row>
    <row r="5" s="69" customFormat="1" ht="24" customHeight="1" spans="1:3">
      <c r="A5" s="71" t="s">
        <v>3225</v>
      </c>
      <c r="B5" s="71" t="s">
        <v>3164</v>
      </c>
      <c r="C5" s="71" t="s">
        <v>3226</v>
      </c>
    </row>
    <row r="6" s="69" customFormat="1" ht="32" customHeight="1" spans="1:3">
      <c r="A6" s="72" t="s">
        <v>3227</v>
      </c>
      <c r="B6" s="73">
        <v>4.3</v>
      </c>
      <c r="C6" s="73">
        <v>4.3</v>
      </c>
    </row>
    <row r="7" s="69" customFormat="1" ht="32" customHeight="1" spans="1:3">
      <c r="A7" s="72" t="s">
        <v>3228</v>
      </c>
      <c r="B7" s="73">
        <v>5.04</v>
      </c>
      <c r="C7" s="73">
        <v>5.04</v>
      </c>
    </row>
    <row r="8" s="69" customFormat="1" ht="32" customHeight="1" spans="1:3">
      <c r="A8" s="72" t="s">
        <v>3229</v>
      </c>
      <c r="B8" s="73">
        <v>0.85</v>
      </c>
      <c r="C8" s="73">
        <v>0.85</v>
      </c>
    </row>
    <row r="9" s="69" customFormat="1" ht="30" customHeight="1" spans="1:3">
      <c r="A9" s="74" t="s">
        <v>3230</v>
      </c>
      <c r="B9" s="73"/>
      <c r="C9" s="73"/>
    </row>
    <row r="10" s="69" customFormat="1" ht="32" customHeight="1" spans="1:3">
      <c r="A10" s="74" t="s">
        <v>3231</v>
      </c>
      <c r="B10" s="73">
        <v>0.85</v>
      </c>
      <c r="C10" s="73">
        <v>0.85</v>
      </c>
    </row>
    <row r="11" s="69" customFormat="1" ht="32" customHeight="1" spans="1:3">
      <c r="A11" s="72" t="s">
        <v>3232</v>
      </c>
      <c r="B11" s="73">
        <v>0.85</v>
      </c>
      <c r="C11" s="73">
        <v>0.85</v>
      </c>
    </row>
    <row r="12" s="69" customFormat="1" ht="32" customHeight="1" spans="1:3">
      <c r="A12" s="72" t="s">
        <v>3233</v>
      </c>
      <c r="B12" s="73">
        <v>4.3</v>
      </c>
      <c r="C12" s="73">
        <v>4.3</v>
      </c>
    </row>
    <row r="13" s="69" customFormat="1" ht="32" customHeight="1" spans="1:3">
      <c r="A13" s="72" t="s">
        <v>3234</v>
      </c>
      <c r="B13" s="73"/>
      <c r="C13" s="73"/>
    </row>
    <row r="14" s="69" customFormat="1" ht="32" customHeight="1" spans="1:3">
      <c r="A14" s="72" t="s">
        <v>3235</v>
      </c>
      <c r="B14" s="73">
        <v>5.04</v>
      </c>
      <c r="C14" s="73">
        <v>5.04</v>
      </c>
    </row>
    <row r="15" s="70" customFormat="1" ht="69" customHeight="1" spans="1:7">
      <c r="A15" s="75" t="s">
        <v>3236</v>
      </c>
      <c r="B15" s="75"/>
      <c r="C15" s="75"/>
      <c r="D15" s="76"/>
      <c r="E15" s="76"/>
      <c r="F15" s="76"/>
      <c r="G15" s="76"/>
    </row>
    <row r="16" s="33" customFormat="1" spans="1:3">
      <c r="A16" s="67"/>
      <c r="B16" s="67"/>
      <c r="C16" s="67"/>
    </row>
  </sheetData>
  <mergeCells count="2">
    <mergeCell ref="A3:C3"/>
    <mergeCell ref="A15:C15"/>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G16"/>
  <sheetViews>
    <sheetView view="pageBreakPreview" zoomScaleNormal="100" workbookViewId="0">
      <selection activeCell="A3" sqref="A3:C3"/>
    </sheetView>
  </sheetViews>
  <sheetFormatPr defaultColWidth="10" defaultRowHeight="13.5" outlineLevelCol="6"/>
  <cols>
    <col min="1" max="1" width="60" style="33" customWidth="1"/>
    <col min="2" max="3" width="25.6333333333333" style="33" customWidth="1"/>
    <col min="4" max="4" width="9.76666666666667" style="33" customWidth="1"/>
    <col min="5" max="16384" width="10" style="33"/>
  </cols>
  <sheetData>
    <row r="1" s="33" customFormat="1" ht="23" customHeight="1"/>
    <row r="2" s="33" customFormat="1" ht="14.3" customHeight="1" spans="1:1">
      <c r="A2" s="63"/>
    </row>
    <row r="3" s="33" customFormat="1" ht="28.6" customHeight="1" spans="1:3">
      <c r="A3" s="58" t="s">
        <v>3237</v>
      </c>
      <c r="B3" s="58"/>
      <c r="C3" s="58"/>
    </row>
    <row r="4" s="33" customFormat="1" ht="27" customHeight="1" spans="1:3">
      <c r="A4" s="67"/>
      <c r="B4" s="67"/>
      <c r="C4" s="68" t="s">
        <v>3206</v>
      </c>
    </row>
    <row r="5" s="33" customFormat="1" ht="24" customHeight="1" spans="1:3">
      <c r="A5" s="40" t="s">
        <v>3225</v>
      </c>
      <c r="B5" s="40" t="s">
        <v>3164</v>
      </c>
      <c r="C5" s="40" t="s">
        <v>3226</v>
      </c>
    </row>
    <row r="6" s="33" customFormat="1" ht="32" customHeight="1" spans="1:3">
      <c r="A6" s="42" t="s">
        <v>3227</v>
      </c>
      <c r="B6" s="65">
        <v>4.3</v>
      </c>
      <c r="C6" s="65">
        <v>4.3</v>
      </c>
    </row>
    <row r="7" s="33" customFormat="1" ht="32" customHeight="1" spans="1:3">
      <c r="A7" s="42" t="s">
        <v>3228</v>
      </c>
      <c r="B7" s="65">
        <v>5.04</v>
      </c>
      <c r="C7" s="65">
        <v>5.04</v>
      </c>
    </row>
    <row r="8" s="33" customFormat="1" ht="32" customHeight="1" spans="1:3">
      <c r="A8" s="42" t="s">
        <v>3229</v>
      </c>
      <c r="B8" s="65">
        <v>0.85</v>
      </c>
      <c r="C8" s="65">
        <v>0.85</v>
      </c>
    </row>
    <row r="9" s="33" customFormat="1" ht="32" customHeight="1" spans="1:3">
      <c r="A9" s="42" t="s">
        <v>3238</v>
      </c>
      <c r="B9" s="65"/>
      <c r="C9" s="65"/>
    </row>
    <row r="10" s="33" customFormat="1" ht="32" customHeight="1" spans="1:3">
      <c r="A10" s="42" t="s">
        <v>3239</v>
      </c>
      <c r="B10" s="65">
        <v>0.85</v>
      </c>
      <c r="C10" s="65">
        <v>0.85</v>
      </c>
    </row>
    <row r="11" s="33" customFormat="1" ht="32" customHeight="1" spans="1:3">
      <c r="A11" s="42" t="s">
        <v>3232</v>
      </c>
      <c r="B11" s="65">
        <v>0.85</v>
      </c>
      <c r="C11" s="65">
        <v>0.85</v>
      </c>
    </row>
    <row r="12" s="33" customFormat="1" ht="32" customHeight="1" spans="1:3">
      <c r="A12" s="42" t="s">
        <v>3233</v>
      </c>
      <c r="B12" s="65">
        <v>4.3</v>
      </c>
      <c r="C12" s="65">
        <v>4.3</v>
      </c>
    </row>
    <row r="13" s="33" customFormat="1" ht="32" customHeight="1" spans="1:3">
      <c r="A13" s="42" t="s">
        <v>3234</v>
      </c>
      <c r="B13" s="65"/>
      <c r="C13" s="65"/>
    </row>
    <row r="14" s="33" customFormat="1" ht="32" customHeight="1" spans="1:3">
      <c r="A14" s="42" t="s">
        <v>3235</v>
      </c>
      <c r="B14" s="65">
        <v>5.04</v>
      </c>
      <c r="C14" s="65">
        <v>5.04</v>
      </c>
    </row>
    <row r="15" s="35" customFormat="1" ht="69" customHeight="1" spans="1:7">
      <c r="A15" s="47" t="s">
        <v>3240</v>
      </c>
      <c r="B15" s="47"/>
      <c r="C15" s="47"/>
      <c r="D15" s="62"/>
      <c r="E15" s="62"/>
      <c r="F15" s="62"/>
      <c r="G15" s="62"/>
    </row>
    <row r="16" s="33" customFormat="1" spans="1:3">
      <c r="A16" s="67"/>
      <c r="B16" s="67"/>
      <c r="C16" s="67"/>
    </row>
  </sheetData>
  <mergeCells count="2">
    <mergeCell ref="A3:C3"/>
    <mergeCell ref="A15:C15"/>
  </mergeCells>
  <printOptions horizontalCentered="1"/>
  <pageMargins left="0.709027777777778" right="0.709027777777778" top="0.354166666666667" bottom="0.471527777777778" header="0.309027777777778" footer="0.309027777777778"/>
  <pageSetup paperSize="9" fitToHeight="200" orientation="landscape" horizontalDpi="600" verticalDpi="6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A1:C14"/>
  <sheetViews>
    <sheetView view="pageBreakPreview" zoomScaleNormal="100" workbookViewId="0">
      <selection activeCell="A3" sqref="A3:C3"/>
    </sheetView>
  </sheetViews>
  <sheetFormatPr defaultColWidth="10" defaultRowHeight="13.5" outlineLevelCol="2"/>
  <cols>
    <col min="1" max="1" width="60.5" style="33" customWidth="1"/>
    <col min="2" max="3" width="25.6333333333333" style="33" customWidth="1"/>
    <col min="4" max="4" width="9.76666666666667" style="33" customWidth="1"/>
    <col min="5" max="16384" width="10" style="33"/>
  </cols>
  <sheetData>
    <row r="1" s="33" customFormat="1" ht="24" customHeight="1"/>
    <row r="2" s="33" customFormat="1" ht="14.3" customHeight="1" spans="1:1">
      <c r="A2" s="63"/>
    </row>
    <row r="3" s="33" customFormat="1" ht="28.6" customHeight="1" spans="1:3">
      <c r="A3" s="58" t="s">
        <v>3241</v>
      </c>
      <c r="B3" s="58"/>
      <c r="C3" s="58"/>
    </row>
    <row r="4" s="33" customFormat="1" ht="25" customHeight="1" spans="1:3">
      <c r="A4" s="67"/>
      <c r="B4" s="67"/>
      <c r="C4" s="68" t="s">
        <v>3206</v>
      </c>
    </row>
    <row r="5" s="33" customFormat="1" ht="32" customHeight="1" spans="1:3">
      <c r="A5" s="40" t="s">
        <v>3225</v>
      </c>
      <c r="B5" s="40" t="s">
        <v>3164</v>
      </c>
      <c r="C5" s="40" t="s">
        <v>3226</v>
      </c>
    </row>
    <row r="6" s="33" customFormat="1" ht="32" customHeight="1" spans="1:3">
      <c r="A6" s="42" t="s">
        <v>3242</v>
      </c>
      <c r="B6" s="65">
        <v>0.86</v>
      </c>
      <c r="C6" s="65">
        <v>0.86</v>
      </c>
    </row>
    <row r="7" s="33" customFormat="1" ht="32" customHeight="1" spans="1:3">
      <c r="A7" s="42" t="s">
        <v>3243</v>
      </c>
      <c r="B7" s="65">
        <v>2.92</v>
      </c>
      <c r="C7" s="65">
        <v>2.92</v>
      </c>
    </row>
    <row r="8" s="33" customFormat="1" ht="32" customHeight="1" spans="1:3">
      <c r="A8" s="42" t="s">
        <v>3244</v>
      </c>
      <c r="B8" s="65">
        <v>2.03</v>
      </c>
      <c r="C8" s="65">
        <v>2.03</v>
      </c>
    </row>
    <row r="9" s="33" customFormat="1" ht="32" customHeight="1" spans="1:3">
      <c r="A9" s="42" t="s">
        <v>3245</v>
      </c>
      <c r="B9" s="65">
        <v>0.13</v>
      </c>
      <c r="C9" s="65">
        <v>0.13</v>
      </c>
    </row>
    <row r="10" s="33" customFormat="1" ht="32" customHeight="1" spans="1:3">
      <c r="A10" s="42" t="s">
        <v>3246</v>
      </c>
      <c r="B10" s="65">
        <v>2.76</v>
      </c>
      <c r="C10" s="65">
        <v>2.76</v>
      </c>
    </row>
    <row r="11" s="33" customFormat="1" ht="32" customHeight="1" spans="1:3">
      <c r="A11" s="42" t="s">
        <v>3247</v>
      </c>
      <c r="B11" s="65"/>
      <c r="C11" s="65"/>
    </row>
    <row r="12" s="33" customFormat="1" ht="32" customHeight="1" spans="1:3">
      <c r="A12" s="42" t="s">
        <v>3248</v>
      </c>
      <c r="B12" s="65">
        <v>2.92</v>
      </c>
      <c r="C12" s="65">
        <v>2.92</v>
      </c>
    </row>
    <row r="13" s="35" customFormat="1" ht="72" customHeight="1" spans="1:3">
      <c r="A13" s="47" t="s">
        <v>3249</v>
      </c>
      <c r="B13" s="47"/>
      <c r="C13" s="47"/>
    </row>
    <row r="14" s="33" customFormat="1" ht="31" customHeight="1" spans="1:3">
      <c r="A14" s="66"/>
      <c r="B14" s="66"/>
      <c r="C14" s="66"/>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rgb="FF00B0F0"/>
  </sheetPr>
  <dimension ref="A1:F52"/>
  <sheetViews>
    <sheetView showGridLines="0" showZeros="0" zoomScale="90" zoomScaleNormal="90" topLeftCell="B1" workbookViewId="0">
      <pane ySplit="3" topLeftCell="A4" activePane="bottomLeft" state="frozen"/>
      <selection/>
      <selection pane="bottomLeft" activeCell="E34" sqref="E33:E34"/>
    </sheetView>
  </sheetViews>
  <sheetFormatPr defaultColWidth="9" defaultRowHeight="14.25" outlineLevelCol="5"/>
  <cols>
    <col min="1" max="1" width="17.6333333333333" style="302" customWidth="1"/>
    <col min="2" max="2" width="55.125" style="302" customWidth="1"/>
    <col min="3" max="4" width="20.6333333333333" style="302" customWidth="1"/>
    <col min="5" max="5" width="20.6333333333333" style="540" customWidth="1"/>
    <col min="6" max="16384" width="9" style="541"/>
  </cols>
  <sheetData>
    <row r="1" ht="45" customHeight="1" spans="1:6">
      <c r="A1" s="305"/>
      <c r="B1" s="305" t="s">
        <v>38</v>
      </c>
      <c r="C1" s="305"/>
      <c r="D1" s="305"/>
      <c r="E1" s="305"/>
      <c r="F1" s="542"/>
    </row>
    <row r="2" ht="18.95" customHeight="1" spans="1:6">
      <c r="A2" s="301"/>
      <c r="B2" s="543"/>
      <c r="C2" s="544"/>
      <c r="D2" s="301"/>
      <c r="E2" s="309" t="s">
        <v>39</v>
      </c>
      <c r="F2" s="542"/>
    </row>
    <row r="3" s="537" customFormat="1" ht="45" customHeight="1" spans="1:6">
      <c r="A3" s="311" t="s">
        <v>40</v>
      </c>
      <c r="B3" s="545" t="s">
        <v>41</v>
      </c>
      <c r="C3" s="313" t="s">
        <v>42</v>
      </c>
      <c r="D3" s="313" t="s">
        <v>43</v>
      </c>
      <c r="E3" s="545" t="s">
        <v>44</v>
      </c>
      <c r="F3" s="546" t="s">
        <v>45</v>
      </c>
    </row>
    <row r="4" ht="37.5" customHeight="1" spans="1:6">
      <c r="A4" s="515" t="s">
        <v>46</v>
      </c>
      <c r="B4" s="516" t="s">
        <v>47</v>
      </c>
      <c r="C4" s="547">
        <v>19103</v>
      </c>
      <c r="D4" s="547">
        <v>19700</v>
      </c>
      <c r="E4" s="320">
        <f>IF(C4&gt;0,D4/C4-1,IF(C4&lt;0,-(D4/C4-1),""))</f>
        <v>0.031</v>
      </c>
      <c r="F4" s="548" t="str">
        <f t="shared" ref="F4:F39" si="0">IF(LEN(A4)=3,"是",IF(B4&lt;&gt;"",IF(SUM(C4:D4)&lt;&gt;0,"是","否"),"是"))</f>
        <v>是</v>
      </c>
    </row>
    <row r="5" ht="37.5" customHeight="1" spans="1:6">
      <c r="A5" s="395" t="s">
        <v>48</v>
      </c>
      <c r="B5" s="340" t="s">
        <v>49</v>
      </c>
      <c r="C5" s="549">
        <v>4500</v>
      </c>
      <c r="D5" s="549">
        <v>4687</v>
      </c>
      <c r="E5" s="320">
        <f t="shared" ref="E5:E39" si="1">IF(C5&gt;0,D5/C5-1,IF(C5&lt;0,-(D5/C5-1),""))</f>
        <v>0.042</v>
      </c>
      <c r="F5" s="548" t="str">
        <f t="shared" si="0"/>
        <v>是</v>
      </c>
    </row>
    <row r="6" ht="37.5" customHeight="1" spans="1:6">
      <c r="A6" s="395" t="s">
        <v>50</v>
      </c>
      <c r="B6" s="340" t="s">
        <v>51</v>
      </c>
      <c r="C6" s="549">
        <v>284</v>
      </c>
      <c r="D6" s="549">
        <v>320</v>
      </c>
      <c r="E6" s="320">
        <f t="shared" si="1"/>
        <v>0.127</v>
      </c>
      <c r="F6" s="548" t="str">
        <f t="shared" si="0"/>
        <v>是</v>
      </c>
    </row>
    <row r="7" ht="37.5" customHeight="1" spans="1:6">
      <c r="A7" s="395" t="s">
        <v>52</v>
      </c>
      <c r="B7" s="340" t="s">
        <v>53</v>
      </c>
      <c r="C7" s="549">
        <v>243</v>
      </c>
      <c r="D7" s="549">
        <v>251</v>
      </c>
      <c r="E7" s="320">
        <f t="shared" si="1"/>
        <v>0.033</v>
      </c>
      <c r="F7" s="548" t="str">
        <f t="shared" si="0"/>
        <v>是</v>
      </c>
    </row>
    <row r="8" ht="37.5" customHeight="1" spans="1:6">
      <c r="A8" s="395" t="s">
        <v>54</v>
      </c>
      <c r="B8" s="340" t="s">
        <v>55</v>
      </c>
      <c r="C8" s="549">
        <v>537</v>
      </c>
      <c r="D8" s="549">
        <v>564</v>
      </c>
      <c r="E8" s="320">
        <f t="shared" si="1"/>
        <v>0.05</v>
      </c>
      <c r="F8" s="548" t="str">
        <f t="shared" si="0"/>
        <v>是</v>
      </c>
    </row>
    <row r="9" ht="37.5" customHeight="1" spans="1:6">
      <c r="A9" s="395" t="s">
        <v>56</v>
      </c>
      <c r="B9" s="340" t="s">
        <v>57</v>
      </c>
      <c r="C9" s="549">
        <v>429</v>
      </c>
      <c r="D9" s="549">
        <v>451</v>
      </c>
      <c r="E9" s="320">
        <f t="shared" si="1"/>
        <v>0.051</v>
      </c>
      <c r="F9" s="548" t="str">
        <f t="shared" si="0"/>
        <v>是</v>
      </c>
    </row>
    <row r="10" ht="37.5" customHeight="1" spans="1:6">
      <c r="A10" s="395" t="s">
        <v>58</v>
      </c>
      <c r="B10" s="340" t="s">
        <v>59</v>
      </c>
      <c r="C10" s="549">
        <v>819</v>
      </c>
      <c r="D10" s="549">
        <v>852</v>
      </c>
      <c r="E10" s="320">
        <f t="shared" si="1"/>
        <v>0.04</v>
      </c>
      <c r="F10" s="548" t="str">
        <f t="shared" si="0"/>
        <v>是</v>
      </c>
    </row>
    <row r="11" ht="37.5" customHeight="1" spans="1:6">
      <c r="A11" s="395" t="s">
        <v>60</v>
      </c>
      <c r="B11" s="340" t="s">
        <v>61</v>
      </c>
      <c r="C11" s="549">
        <v>731</v>
      </c>
      <c r="D11" s="549">
        <v>768</v>
      </c>
      <c r="E11" s="320">
        <f t="shared" si="1"/>
        <v>0.051</v>
      </c>
      <c r="F11" s="548" t="str">
        <f t="shared" si="0"/>
        <v>是</v>
      </c>
    </row>
    <row r="12" ht="37.5" customHeight="1" spans="1:6">
      <c r="A12" s="395" t="s">
        <v>62</v>
      </c>
      <c r="B12" s="340" t="s">
        <v>63</v>
      </c>
      <c r="C12" s="549">
        <v>710</v>
      </c>
      <c r="D12" s="549">
        <v>745</v>
      </c>
      <c r="E12" s="320">
        <f t="shared" si="1"/>
        <v>0.049</v>
      </c>
      <c r="F12" s="548" t="str">
        <f t="shared" si="0"/>
        <v>是</v>
      </c>
    </row>
    <row r="13" ht="37.5" customHeight="1" spans="1:6">
      <c r="A13" s="395" t="s">
        <v>64</v>
      </c>
      <c r="B13" s="340" t="s">
        <v>65</v>
      </c>
      <c r="C13" s="549">
        <v>4637</v>
      </c>
      <c r="D13" s="549">
        <v>4868</v>
      </c>
      <c r="E13" s="320">
        <f t="shared" si="1"/>
        <v>0.05</v>
      </c>
      <c r="F13" s="548" t="str">
        <f t="shared" si="0"/>
        <v>是</v>
      </c>
    </row>
    <row r="14" ht="37.5" customHeight="1" spans="1:6">
      <c r="A14" s="395" t="s">
        <v>66</v>
      </c>
      <c r="B14" s="340" t="s">
        <v>67</v>
      </c>
      <c r="C14" s="549">
        <v>344</v>
      </c>
      <c r="D14" s="549">
        <v>361</v>
      </c>
      <c r="E14" s="320">
        <f t="shared" si="1"/>
        <v>0.049</v>
      </c>
      <c r="F14" s="548" t="str">
        <f t="shared" si="0"/>
        <v>是</v>
      </c>
    </row>
    <row r="15" ht="37.5" customHeight="1" spans="1:6">
      <c r="A15" s="395" t="s">
        <v>68</v>
      </c>
      <c r="B15" s="340" t="s">
        <v>69</v>
      </c>
      <c r="C15" s="549">
        <v>133</v>
      </c>
      <c r="D15" s="549">
        <v>210</v>
      </c>
      <c r="E15" s="320">
        <f t="shared" si="1"/>
        <v>0.579</v>
      </c>
      <c r="F15" s="548" t="str">
        <f t="shared" si="0"/>
        <v>是</v>
      </c>
    </row>
    <row r="16" ht="37.5" customHeight="1" spans="1:6">
      <c r="A16" s="395" t="s">
        <v>70</v>
      </c>
      <c r="B16" s="340" t="s">
        <v>71</v>
      </c>
      <c r="C16" s="549">
        <v>1273</v>
      </c>
      <c r="D16" s="549">
        <v>1313</v>
      </c>
      <c r="E16" s="320">
        <f t="shared" si="1"/>
        <v>0.031</v>
      </c>
      <c r="F16" s="548" t="str">
        <f t="shared" si="0"/>
        <v>是</v>
      </c>
    </row>
    <row r="17" ht="37.5" customHeight="1" spans="1:6">
      <c r="A17" s="395" t="s">
        <v>72</v>
      </c>
      <c r="B17" s="340" t="s">
        <v>73</v>
      </c>
      <c r="C17" s="549">
        <v>4386</v>
      </c>
      <c r="D17" s="549">
        <v>4200</v>
      </c>
      <c r="E17" s="320">
        <f t="shared" si="1"/>
        <v>-0.042</v>
      </c>
      <c r="F17" s="548" t="str">
        <f t="shared" si="0"/>
        <v>是</v>
      </c>
    </row>
    <row r="18" ht="37.5" customHeight="1" spans="1:6">
      <c r="A18" s="395" t="s">
        <v>74</v>
      </c>
      <c r="B18" s="340" t="s">
        <v>75</v>
      </c>
      <c r="C18" s="549">
        <v>77</v>
      </c>
      <c r="D18" s="549">
        <v>110</v>
      </c>
      <c r="E18" s="320">
        <f t="shared" si="1"/>
        <v>0.429</v>
      </c>
      <c r="F18" s="548" t="str">
        <f t="shared" si="0"/>
        <v>是</v>
      </c>
    </row>
    <row r="19" ht="37.5" customHeight="1" spans="1:6">
      <c r="A19" s="577" t="s">
        <v>76</v>
      </c>
      <c r="B19" s="340" t="s">
        <v>77</v>
      </c>
      <c r="C19" s="398"/>
      <c r="D19" s="398"/>
      <c r="E19" s="320" t="str">
        <f t="shared" si="1"/>
        <v/>
      </c>
      <c r="F19" s="548" t="str">
        <f t="shared" si="0"/>
        <v>否</v>
      </c>
    </row>
    <row r="20" ht="37.5" customHeight="1" spans="1:6">
      <c r="A20" s="392" t="s">
        <v>78</v>
      </c>
      <c r="B20" s="516" t="s">
        <v>79</v>
      </c>
      <c r="C20" s="547">
        <v>8472</v>
      </c>
      <c r="D20" s="547">
        <v>9255</v>
      </c>
      <c r="E20" s="320">
        <f t="shared" si="1"/>
        <v>0.092</v>
      </c>
      <c r="F20" s="548" t="str">
        <f t="shared" si="0"/>
        <v>是</v>
      </c>
    </row>
    <row r="21" ht="37.5" customHeight="1" spans="1:6">
      <c r="A21" s="550" t="s">
        <v>80</v>
      </c>
      <c r="B21" s="340" t="s">
        <v>81</v>
      </c>
      <c r="C21" s="549">
        <v>509</v>
      </c>
      <c r="D21" s="549">
        <v>575</v>
      </c>
      <c r="E21" s="320">
        <f t="shared" si="1"/>
        <v>0.13</v>
      </c>
      <c r="F21" s="548" t="str">
        <f t="shared" si="0"/>
        <v>是</v>
      </c>
    </row>
    <row r="22" ht="37.5" customHeight="1" spans="1:6">
      <c r="A22" s="395" t="s">
        <v>82</v>
      </c>
      <c r="B22" s="551" t="s">
        <v>83</v>
      </c>
      <c r="C22" s="549">
        <v>1103</v>
      </c>
      <c r="D22" s="549">
        <v>1488</v>
      </c>
      <c r="E22" s="320">
        <f t="shared" si="1"/>
        <v>0.349</v>
      </c>
      <c r="F22" s="548" t="str">
        <f t="shared" si="0"/>
        <v>是</v>
      </c>
    </row>
    <row r="23" ht="37.5" customHeight="1" spans="1:6">
      <c r="A23" s="395" t="s">
        <v>84</v>
      </c>
      <c r="B23" s="340" t="s">
        <v>85</v>
      </c>
      <c r="C23" s="549">
        <v>1036</v>
      </c>
      <c r="D23" s="549">
        <v>795</v>
      </c>
      <c r="E23" s="320">
        <f t="shared" si="1"/>
        <v>-0.233</v>
      </c>
      <c r="F23" s="548" t="str">
        <f t="shared" si="0"/>
        <v>是</v>
      </c>
    </row>
    <row r="24" ht="37.5" customHeight="1" spans="1:6">
      <c r="A24" s="395" t="s">
        <v>86</v>
      </c>
      <c r="B24" s="340" t="s">
        <v>87</v>
      </c>
      <c r="C24" s="549"/>
      <c r="D24" s="549"/>
      <c r="E24" s="320" t="str">
        <f t="shared" si="1"/>
        <v/>
      </c>
      <c r="F24" s="548" t="str">
        <f t="shared" si="0"/>
        <v>否</v>
      </c>
    </row>
    <row r="25" ht="37.5" customHeight="1" spans="1:6">
      <c r="A25" s="395" t="s">
        <v>88</v>
      </c>
      <c r="B25" s="340" t="s">
        <v>89</v>
      </c>
      <c r="C25" s="549">
        <v>4359</v>
      </c>
      <c r="D25" s="319">
        <v>4680</v>
      </c>
      <c r="E25" s="320">
        <f t="shared" si="1"/>
        <v>0.074</v>
      </c>
      <c r="F25" s="548" t="str">
        <f t="shared" si="0"/>
        <v>是</v>
      </c>
    </row>
    <row r="26" ht="37.5" customHeight="1" spans="1:6">
      <c r="A26" s="395" t="s">
        <v>90</v>
      </c>
      <c r="B26" s="340" t="s">
        <v>91</v>
      </c>
      <c r="C26" s="549">
        <v>539</v>
      </c>
      <c r="D26" s="319">
        <v>555</v>
      </c>
      <c r="E26" s="320">
        <f t="shared" si="1"/>
        <v>0.03</v>
      </c>
      <c r="F26" s="548" t="str">
        <f t="shared" si="0"/>
        <v>是</v>
      </c>
    </row>
    <row r="27" ht="37.5" customHeight="1" spans="1:6">
      <c r="A27" s="395" t="s">
        <v>92</v>
      </c>
      <c r="B27" s="340" t="s">
        <v>93</v>
      </c>
      <c r="C27" s="549">
        <v>670</v>
      </c>
      <c r="D27" s="319">
        <v>546</v>
      </c>
      <c r="E27" s="320">
        <f t="shared" si="1"/>
        <v>-0.185</v>
      </c>
      <c r="F27" s="548" t="str">
        <f t="shared" si="0"/>
        <v>是</v>
      </c>
    </row>
    <row r="28" ht="37.5" customHeight="1" spans="1:6">
      <c r="A28" s="395" t="s">
        <v>94</v>
      </c>
      <c r="B28" s="340" t="s">
        <v>95</v>
      </c>
      <c r="C28" s="549">
        <v>256</v>
      </c>
      <c r="D28" s="319">
        <v>616</v>
      </c>
      <c r="E28" s="320">
        <f t="shared" si="1"/>
        <v>1.406</v>
      </c>
      <c r="F28" s="548" t="str">
        <f t="shared" si="0"/>
        <v>是</v>
      </c>
    </row>
    <row r="29" ht="37.5" customHeight="1" spans="1:6">
      <c r="A29" s="395"/>
      <c r="B29" s="340"/>
      <c r="C29" s="549"/>
      <c r="D29" s="549"/>
      <c r="E29" s="320" t="str">
        <f t="shared" si="1"/>
        <v/>
      </c>
      <c r="F29" s="548" t="str">
        <f t="shared" si="0"/>
        <v>是</v>
      </c>
    </row>
    <row r="30" s="538" customFormat="1" ht="37.5" customHeight="1" spans="1:6">
      <c r="A30" s="552"/>
      <c r="B30" s="512" t="s">
        <v>96</v>
      </c>
      <c r="C30" s="547">
        <f>C4+C20</f>
        <v>27575</v>
      </c>
      <c r="D30" s="547">
        <f>D4+D20</f>
        <v>28955</v>
      </c>
      <c r="E30" s="320">
        <f t="shared" si="1"/>
        <v>0.05</v>
      </c>
      <c r="F30" s="548" t="str">
        <f t="shared" si="0"/>
        <v>是</v>
      </c>
    </row>
    <row r="31" ht="37.5" customHeight="1" spans="1:6">
      <c r="A31" s="392">
        <v>105</v>
      </c>
      <c r="B31" s="338" t="s">
        <v>97</v>
      </c>
      <c r="C31" s="547">
        <v>8465</v>
      </c>
      <c r="D31" s="547">
        <v>3450</v>
      </c>
      <c r="E31" s="320">
        <f t="shared" si="1"/>
        <v>-0.592</v>
      </c>
      <c r="F31" s="548" t="str">
        <f t="shared" si="0"/>
        <v>是</v>
      </c>
    </row>
    <row r="32" ht="37.5" customHeight="1" spans="1:6">
      <c r="A32" s="515">
        <v>110</v>
      </c>
      <c r="B32" s="516" t="s">
        <v>98</v>
      </c>
      <c r="C32" s="547">
        <f>C33+C34+C35+C36</f>
        <v>160280</v>
      </c>
      <c r="D32" s="547">
        <f>D33+D34+D35+D36+D38</f>
        <v>161525</v>
      </c>
      <c r="E32" s="320">
        <f t="shared" si="1"/>
        <v>0.008</v>
      </c>
      <c r="F32" s="548" t="str">
        <f t="shared" si="0"/>
        <v>是</v>
      </c>
    </row>
    <row r="33" ht="37.5" customHeight="1" spans="1:6">
      <c r="A33" s="395">
        <v>11001</v>
      </c>
      <c r="B33" s="340" t="s">
        <v>99</v>
      </c>
      <c r="C33" s="549">
        <v>2622</v>
      </c>
      <c r="D33" s="549">
        <v>2622</v>
      </c>
      <c r="E33" s="320">
        <f t="shared" si="1"/>
        <v>0</v>
      </c>
      <c r="F33" s="548" t="str">
        <f t="shared" si="0"/>
        <v>是</v>
      </c>
    </row>
    <row r="34" ht="37.5" customHeight="1" spans="1:6">
      <c r="A34" s="395"/>
      <c r="B34" s="340" t="s">
        <v>100</v>
      </c>
      <c r="C34" s="549">
        <f>116311+27494</f>
        <v>143805</v>
      </c>
      <c r="D34" s="549">
        <f>110528+27355</f>
        <v>137883</v>
      </c>
      <c r="E34" s="320">
        <f t="shared" si="1"/>
        <v>-0.041</v>
      </c>
      <c r="F34" s="548" t="str">
        <f t="shared" si="0"/>
        <v>是</v>
      </c>
    </row>
    <row r="35" ht="37.5" customHeight="1" spans="1:6">
      <c r="A35" s="395">
        <v>11008</v>
      </c>
      <c r="B35" s="340" t="s">
        <v>101</v>
      </c>
      <c r="C35" s="549">
        <v>2853</v>
      </c>
      <c r="D35" s="549">
        <v>3005</v>
      </c>
      <c r="E35" s="320">
        <f t="shared" si="1"/>
        <v>0.053</v>
      </c>
      <c r="F35" s="548" t="str">
        <f t="shared" si="0"/>
        <v>是</v>
      </c>
    </row>
    <row r="36" ht="37.5" customHeight="1" spans="1:6">
      <c r="A36" s="395">
        <v>11009</v>
      </c>
      <c r="B36" s="340" t="s">
        <v>102</v>
      </c>
      <c r="C36" s="549">
        <v>11000</v>
      </c>
      <c r="D36" s="549">
        <v>18000</v>
      </c>
      <c r="E36" s="320">
        <f t="shared" si="1"/>
        <v>0.636</v>
      </c>
      <c r="F36" s="548" t="str">
        <f t="shared" si="0"/>
        <v>是</v>
      </c>
    </row>
    <row r="37" s="539" customFormat="1" ht="37.5" customHeight="1" spans="1:6">
      <c r="A37" s="553">
        <v>11013</v>
      </c>
      <c r="B37" s="346" t="s">
        <v>103</v>
      </c>
      <c r="C37" s="549"/>
      <c r="D37" s="549"/>
      <c r="E37" s="320" t="str">
        <f t="shared" si="1"/>
        <v/>
      </c>
      <c r="F37" s="548" t="str">
        <f t="shared" si="0"/>
        <v>否</v>
      </c>
    </row>
    <row r="38" s="539" customFormat="1" ht="37.5" customHeight="1" spans="1:6">
      <c r="A38" s="553">
        <v>11015</v>
      </c>
      <c r="B38" s="346" t="s">
        <v>104</v>
      </c>
      <c r="C38" s="554">
        <v>0</v>
      </c>
      <c r="D38" s="549">
        <v>15</v>
      </c>
      <c r="E38" s="320" t="str">
        <f t="shared" si="1"/>
        <v/>
      </c>
      <c r="F38" s="548" t="str">
        <f t="shared" si="0"/>
        <v>是</v>
      </c>
    </row>
    <row r="39" ht="37.5" customHeight="1" spans="1:6">
      <c r="A39" s="555"/>
      <c r="B39" s="556" t="s">
        <v>105</v>
      </c>
      <c r="C39" s="547">
        <f>SUM(C30:C32)</f>
        <v>196320</v>
      </c>
      <c r="D39" s="547">
        <f>SUM(D30,D31,D32)</f>
        <v>193930</v>
      </c>
      <c r="E39" s="320">
        <f t="shared" si="1"/>
        <v>-0.012</v>
      </c>
      <c r="F39" s="548" t="str">
        <f t="shared" si="0"/>
        <v>是</v>
      </c>
    </row>
    <row r="40" spans="3:4">
      <c r="C40" s="557"/>
      <c r="D40" s="557"/>
    </row>
    <row r="41" spans="4:4">
      <c r="D41" s="557"/>
    </row>
    <row r="42" spans="3:4">
      <c r="C42" s="557"/>
      <c r="D42" s="557"/>
    </row>
    <row r="43" spans="4:4">
      <c r="D43" s="557"/>
    </row>
    <row r="44" spans="3:4">
      <c r="C44" s="557"/>
      <c r="D44" s="557"/>
    </row>
    <row r="45" spans="3:4">
      <c r="C45" s="557"/>
      <c r="D45" s="557"/>
    </row>
    <row r="46" spans="4:4">
      <c r="D46" s="557"/>
    </row>
    <row r="47" spans="3:4">
      <c r="C47" s="557"/>
      <c r="D47" s="557"/>
    </row>
    <row r="48" spans="3:4">
      <c r="C48" s="557"/>
      <c r="D48" s="557"/>
    </row>
    <row r="49" spans="3:4">
      <c r="C49" s="557"/>
      <c r="D49" s="557"/>
    </row>
    <row r="50" spans="3:4">
      <c r="C50" s="557"/>
      <c r="D50" s="557"/>
    </row>
    <row r="51" spans="4:4">
      <c r="D51" s="557"/>
    </row>
    <row r="52" spans="3:4">
      <c r="C52" s="557"/>
      <c r="D52" s="557"/>
    </row>
  </sheetData>
  <autoFilter ref="A3:F39">
    <extLst/>
  </autoFilter>
  <mergeCells count="1">
    <mergeCell ref="B1:E1"/>
  </mergeCells>
  <conditionalFormatting sqref="E2">
    <cfRule type="cellIs" dxfId="0" priority="38" stopIfTrue="1" operator="lessThanOrEqual">
      <formula>-1</formula>
    </cfRule>
  </conditionalFormatting>
  <conditionalFormatting sqref="A31:B31">
    <cfRule type="expression" dxfId="1" priority="44" stopIfTrue="1">
      <formula>"len($A:$A)=3"</formula>
    </cfRule>
  </conditionalFormatting>
  <conditionalFormatting sqref="C31">
    <cfRule type="expression" dxfId="1" priority="29" stopIfTrue="1">
      <formula>"len($A:$A)=3"</formula>
    </cfRule>
  </conditionalFormatting>
  <conditionalFormatting sqref="D31">
    <cfRule type="expression" dxfId="1" priority="18" stopIfTrue="1">
      <formula>"len($A:$A)=3"</formula>
    </cfRule>
  </conditionalFormatting>
  <conditionalFormatting sqref="B7:B8">
    <cfRule type="expression" dxfId="1" priority="52" stopIfTrue="1">
      <formula>"len($A:$A)=3"</formula>
    </cfRule>
  </conditionalFormatting>
  <conditionalFormatting sqref="B32:B34">
    <cfRule type="expression" dxfId="1" priority="13" stopIfTrue="1">
      <formula>"len($A:$A)=3"</formula>
    </cfRule>
  </conditionalFormatting>
  <conditionalFormatting sqref="B37:B39">
    <cfRule type="expression" dxfId="1" priority="7" stopIfTrue="1">
      <formula>"len($A:$A)=3"</formula>
    </cfRule>
    <cfRule type="expression" dxfId="1" priority="8" stopIfTrue="1">
      <formula>"len($A:$A)=3"</formula>
    </cfRule>
  </conditionalFormatting>
  <conditionalFormatting sqref="C4:C29">
    <cfRule type="expression" dxfId="1" priority="30" stopIfTrue="1">
      <formula>"len($A:$A)=3"</formula>
    </cfRule>
  </conditionalFormatting>
  <conditionalFormatting sqref="C4:C6">
    <cfRule type="expression" dxfId="1" priority="33" stopIfTrue="1">
      <formula>"len($A:$A)=3"</formula>
    </cfRule>
  </conditionalFormatting>
  <conditionalFormatting sqref="C7:C8">
    <cfRule type="expression" dxfId="1" priority="31" stopIfTrue="1">
      <formula>"len($A:$A)=3"</formula>
    </cfRule>
  </conditionalFormatting>
  <conditionalFormatting sqref="C33:C34">
    <cfRule type="expression" dxfId="1" priority="27" stopIfTrue="1">
      <formula>"len($A:$A)=3"</formula>
    </cfRule>
  </conditionalFormatting>
  <conditionalFormatting sqref="C35:C36">
    <cfRule type="expression" dxfId="1" priority="25" stopIfTrue="1">
      <formula>"len($A:$A)=3"</formula>
    </cfRule>
  </conditionalFormatting>
  <conditionalFormatting sqref="D4:D29">
    <cfRule type="expression" dxfId="1" priority="19" stopIfTrue="1">
      <formula>"len($A:$A)=3"</formula>
    </cfRule>
  </conditionalFormatting>
  <conditionalFormatting sqref="D4:D6">
    <cfRule type="expression" dxfId="1" priority="22" stopIfTrue="1">
      <formula>"len($A:$A)=3"</formula>
    </cfRule>
  </conditionalFormatting>
  <conditionalFormatting sqref="D7:D8">
    <cfRule type="expression" dxfId="1" priority="20" stopIfTrue="1">
      <formula>"len($A:$A)=3"</formula>
    </cfRule>
  </conditionalFormatting>
  <conditionalFormatting sqref="D33:D34">
    <cfRule type="expression" dxfId="1" priority="16" stopIfTrue="1">
      <formula>"len($A:$A)=3"</formula>
    </cfRule>
  </conditionalFormatting>
  <conditionalFormatting sqref="D35:D36">
    <cfRule type="expression" dxfId="1" priority="14" stopIfTrue="1">
      <formula>"len($A:$A)=3"</formula>
    </cfRule>
  </conditionalFormatting>
  <conditionalFormatting sqref="D37:D39">
    <cfRule type="expression" dxfId="1" priority="24" stopIfTrue="1">
      <formula>"len($A:$A)=3"</formula>
    </cfRule>
  </conditionalFormatting>
  <conditionalFormatting sqref="D38:D39">
    <cfRule type="expression" dxfId="1" priority="21" stopIfTrue="1">
      <formula>"len($A:$A)=3"</formula>
    </cfRule>
  </conditionalFormatting>
  <conditionalFormatting sqref="F4:F39">
    <cfRule type="cellIs" dxfId="2" priority="36" stopIfTrue="1" operator="lessThan">
      <formula>0</formula>
    </cfRule>
    <cfRule type="cellIs" dxfId="2" priority="37" stopIfTrue="1" operator="lessThan">
      <formula>0</formula>
    </cfRule>
  </conditionalFormatting>
  <conditionalFormatting sqref="A4:B29">
    <cfRule type="expression" dxfId="1" priority="49" stopIfTrue="1">
      <formula>"len($A:$A)=3"</formula>
    </cfRule>
  </conditionalFormatting>
  <conditionalFormatting sqref="B4:B6 B31 B39">
    <cfRule type="expression" dxfId="1" priority="58" stopIfTrue="1">
      <formula>"len($A:$A)=3"</formula>
    </cfRule>
  </conditionalFormatting>
  <conditionalFormatting sqref="C31 C32:D34">
    <cfRule type="expression" dxfId="1" priority="34" stopIfTrue="1">
      <formula>"len($A:$A)=3"</formula>
    </cfRule>
  </conditionalFormatting>
  <conditionalFormatting sqref="D31 D33:D34">
    <cfRule type="expression" dxfId="1" priority="23" stopIfTrue="1">
      <formula>"len($A:$A)=3"</formula>
    </cfRule>
  </conditionalFormatting>
  <conditionalFormatting sqref="A32:B34 B38:B39">
    <cfRule type="expression" dxfId="1" priority="12" stopIfTrue="1">
      <formula>"len($A:$A)=3"</formula>
    </cfRule>
  </conditionalFormatting>
  <conditionalFormatting sqref="C32:D34">
    <cfRule type="expression" dxfId="1" priority="28" stopIfTrue="1">
      <formula>"len($A:$A)=3"</formula>
    </cfRule>
  </conditionalFormatting>
  <conditionalFormatting sqref="A33:B34">
    <cfRule type="expression" dxfId="1" priority="11" stopIfTrue="1">
      <formula>"len($A:$A)=3"</formula>
    </cfRule>
  </conditionalFormatting>
  <conditionalFormatting sqref="B39 A35:D35">
    <cfRule type="expression" dxfId="1" priority="56" stopIfTrue="1">
      <formula>"len($A:$A)=3"</formula>
    </cfRule>
  </conditionalFormatting>
  <conditionalFormatting sqref="A35:B36">
    <cfRule type="expression" dxfId="1" priority="9" stopIfTrue="1">
      <formula>"len($A:$A)=3"</formula>
    </cfRule>
  </conditionalFormatting>
  <conditionalFormatting sqref="C37:C39 D39">
    <cfRule type="expression" dxfId="1" priority="35" stopIfTrue="1">
      <formula>"len($A:$A)=3"</formula>
    </cfRule>
  </conditionalFormatting>
  <conditionalFormatting sqref="C38:C39 D39">
    <cfRule type="expression" dxfId="1" priority="3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oddHeader>&amp;L&amp;"黑体"&amp;22附件1</oddHeader>
    <oddFooter>&amp;C&amp;16- &amp;P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pageSetUpPr fitToPage="1"/>
  </sheetPr>
  <dimension ref="A1:C14"/>
  <sheetViews>
    <sheetView view="pageBreakPreview" zoomScaleNormal="100" workbookViewId="0">
      <selection activeCell="A3" sqref="A3:C3"/>
    </sheetView>
  </sheetViews>
  <sheetFormatPr defaultColWidth="10" defaultRowHeight="13.5" outlineLevelCol="2"/>
  <cols>
    <col min="1" max="1" width="59.3833333333333" style="33" customWidth="1"/>
    <col min="2" max="3" width="25.6333333333333" style="33" customWidth="1"/>
    <col min="4" max="4" width="9.76666666666667" style="33" customWidth="1"/>
    <col min="5" max="16384" width="10" style="33"/>
  </cols>
  <sheetData>
    <row r="1" s="33" customFormat="1" ht="24" customHeight="1"/>
    <row r="2" s="33" customFormat="1" ht="14.3" customHeight="1" spans="1:1">
      <c r="A2" s="63"/>
    </row>
    <row r="3" s="33" customFormat="1" ht="28.6" customHeight="1" spans="1:3">
      <c r="A3" s="58" t="s">
        <v>3250</v>
      </c>
      <c r="B3" s="58"/>
      <c r="C3" s="58"/>
    </row>
    <row r="4" s="34" customFormat="1" ht="25" customHeight="1" spans="1:3">
      <c r="A4" s="64"/>
      <c r="B4" s="64"/>
      <c r="C4" s="50" t="s">
        <v>3206</v>
      </c>
    </row>
    <row r="5" s="34" customFormat="1" ht="32" customHeight="1" spans="1:3">
      <c r="A5" s="40" t="s">
        <v>3225</v>
      </c>
      <c r="B5" s="40" t="s">
        <v>3164</v>
      </c>
      <c r="C5" s="40" t="s">
        <v>3226</v>
      </c>
    </row>
    <row r="6" s="34" customFormat="1" ht="32" customHeight="1" spans="1:3">
      <c r="A6" s="42" t="s">
        <v>3242</v>
      </c>
      <c r="B6" s="65">
        <v>0.86</v>
      </c>
      <c r="C6" s="65">
        <v>0.86</v>
      </c>
    </row>
    <row r="7" s="34" customFormat="1" ht="32" customHeight="1" spans="1:3">
      <c r="A7" s="42" t="s">
        <v>3243</v>
      </c>
      <c r="B7" s="65">
        <v>2.92</v>
      </c>
      <c r="C7" s="65">
        <v>2.92</v>
      </c>
    </row>
    <row r="8" s="34" customFormat="1" ht="32" customHeight="1" spans="1:3">
      <c r="A8" s="42" t="s">
        <v>3244</v>
      </c>
      <c r="B8" s="65">
        <v>2.03</v>
      </c>
      <c r="C8" s="65">
        <v>2.03</v>
      </c>
    </row>
    <row r="9" s="34" customFormat="1" ht="32" customHeight="1" spans="1:3">
      <c r="A9" s="42" t="s">
        <v>3245</v>
      </c>
      <c r="B9" s="65">
        <v>0.13</v>
      </c>
      <c r="C9" s="65">
        <v>0.13</v>
      </c>
    </row>
    <row r="10" s="34" customFormat="1" ht="32" customHeight="1" spans="1:3">
      <c r="A10" s="42" t="s">
        <v>3246</v>
      </c>
      <c r="B10" s="65">
        <v>2.76</v>
      </c>
      <c r="C10" s="65">
        <v>2.76</v>
      </c>
    </row>
    <row r="11" s="34" customFormat="1" ht="32" customHeight="1" spans="1:3">
      <c r="A11" s="42" t="s">
        <v>3251</v>
      </c>
      <c r="B11" s="65"/>
      <c r="C11" s="65"/>
    </row>
    <row r="12" s="34" customFormat="1" ht="32" customHeight="1" spans="1:3">
      <c r="A12" s="42" t="s">
        <v>3252</v>
      </c>
      <c r="B12" s="65">
        <v>2.92</v>
      </c>
      <c r="C12" s="65"/>
    </row>
    <row r="13" s="35" customFormat="1" ht="65" customHeight="1" spans="1:3">
      <c r="A13" s="47" t="s">
        <v>3253</v>
      </c>
      <c r="B13" s="47"/>
      <c r="C13" s="47"/>
    </row>
    <row r="14" s="33" customFormat="1" ht="31" customHeight="1" spans="1:3">
      <c r="A14" s="66"/>
      <c r="B14" s="66"/>
      <c r="C14" s="66"/>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pageSetUpPr fitToPage="1"/>
  </sheetPr>
  <dimension ref="A1:D28"/>
  <sheetViews>
    <sheetView view="pageBreakPreview" zoomScaleNormal="100" workbookViewId="0">
      <selection activeCell="G18" sqref="G18"/>
    </sheetView>
  </sheetViews>
  <sheetFormatPr defaultColWidth="10" defaultRowHeight="13.5" outlineLevelCol="3"/>
  <cols>
    <col min="1" max="1" width="36" style="33" customWidth="1"/>
    <col min="2" max="4" width="15.6333333333333" style="33" customWidth="1"/>
    <col min="5" max="5" width="9.76666666666667" style="33" customWidth="1"/>
    <col min="6" max="16384" width="10" style="33"/>
  </cols>
  <sheetData>
    <row r="1" s="33" customFormat="1" ht="22" customHeight="1"/>
    <row r="2" s="33" customFormat="1" ht="14.3" customHeight="1" spans="1:1">
      <c r="A2" s="57"/>
    </row>
    <row r="3" s="33" customFormat="1" ht="63" customHeight="1" spans="1:4">
      <c r="A3" s="58" t="s">
        <v>3254</v>
      </c>
      <c r="B3" s="58"/>
      <c r="C3" s="58"/>
      <c r="D3" s="58"/>
    </row>
    <row r="4" s="34" customFormat="1" ht="30" customHeight="1" spans="4:4">
      <c r="D4" s="50" t="s">
        <v>3206</v>
      </c>
    </row>
    <row r="5" s="34" customFormat="1" ht="25" customHeight="1" spans="1:4">
      <c r="A5" s="40" t="s">
        <v>3225</v>
      </c>
      <c r="B5" s="40" t="s">
        <v>3255</v>
      </c>
      <c r="C5" s="40" t="s">
        <v>3256</v>
      </c>
      <c r="D5" s="40" t="s">
        <v>3257</v>
      </c>
    </row>
    <row r="6" s="34" customFormat="1" ht="25" customHeight="1" spans="1:4">
      <c r="A6" s="59" t="s">
        <v>3258</v>
      </c>
      <c r="B6" s="44" t="s">
        <v>3259</v>
      </c>
      <c r="C6" s="60">
        <v>1.9</v>
      </c>
      <c r="D6" s="60">
        <v>1.9</v>
      </c>
    </row>
    <row r="7" s="34" customFormat="1" ht="25" customHeight="1" spans="1:4">
      <c r="A7" s="61" t="s">
        <v>3260</v>
      </c>
      <c r="B7" s="44" t="s">
        <v>3214</v>
      </c>
      <c r="C7" s="60"/>
      <c r="D7" s="60"/>
    </row>
    <row r="8" s="34" customFormat="1" ht="25" customHeight="1" spans="1:4">
      <c r="A8" s="61" t="s">
        <v>3261</v>
      </c>
      <c r="B8" s="44" t="s">
        <v>3215</v>
      </c>
      <c r="C8" s="60"/>
      <c r="D8" s="60"/>
    </row>
    <row r="9" s="34" customFormat="1" ht="25" customHeight="1" spans="1:4">
      <c r="A9" s="61" t="s">
        <v>3262</v>
      </c>
      <c r="B9" s="44" t="s">
        <v>3263</v>
      </c>
      <c r="C9" s="60">
        <v>1.9</v>
      </c>
      <c r="D9" s="60">
        <v>1.9</v>
      </c>
    </row>
    <row r="10" s="34" customFormat="1" ht="25" customHeight="1" spans="1:4">
      <c r="A10" s="61" t="s">
        <v>3261</v>
      </c>
      <c r="B10" s="44" t="s">
        <v>3217</v>
      </c>
      <c r="C10" s="60"/>
      <c r="D10" s="60"/>
    </row>
    <row r="11" s="34" customFormat="1" ht="25" customHeight="1" spans="1:4">
      <c r="A11" s="59" t="s">
        <v>3264</v>
      </c>
      <c r="B11" s="44" t="s">
        <v>3265</v>
      </c>
      <c r="C11" s="60">
        <f>C12+C13</f>
        <v>0.98</v>
      </c>
      <c r="D11" s="60">
        <f>D12+D13</f>
        <v>0.98</v>
      </c>
    </row>
    <row r="12" s="34" customFormat="1" ht="25" customHeight="1" spans="1:4">
      <c r="A12" s="61" t="s">
        <v>3260</v>
      </c>
      <c r="B12" s="44" t="s">
        <v>3266</v>
      </c>
      <c r="C12" s="60">
        <v>0.85</v>
      </c>
      <c r="D12" s="60">
        <v>0.85</v>
      </c>
    </row>
    <row r="13" s="34" customFormat="1" ht="25" customHeight="1" spans="1:4">
      <c r="A13" s="61" t="s">
        <v>3262</v>
      </c>
      <c r="B13" s="44" t="s">
        <v>3267</v>
      </c>
      <c r="C13" s="60">
        <v>0.13</v>
      </c>
      <c r="D13" s="60">
        <v>0.13</v>
      </c>
    </row>
    <row r="14" s="34" customFormat="1" ht="25" customHeight="1" spans="1:4">
      <c r="A14" s="59" t="s">
        <v>3268</v>
      </c>
      <c r="B14" s="44" t="s">
        <v>3269</v>
      </c>
      <c r="C14" s="60">
        <f>C15+C16</f>
        <v>0.19</v>
      </c>
      <c r="D14" s="60">
        <f>D15+D16</f>
        <v>0.19</v>
      </c>
    </row>
    <row r="15" s="34" customFormat="1" ht="25" customHeight="1" spans="1:4">
      <c r="A15" s="61" t="s">
        <v>3260</v>
      </c>
      <c r="B15" s="44" t="s">
        <v>3270</v>
      </c>
      <c r="C15" s="60">
        <v>0.15</v>
      </c>
      <c r="D15" s="60">
        <v>0.15</v>
      </c>
    </row>
    <row r="16" s="34" customFormat="1" ht="25" customHeight="1" spans="1:4">
      <c r="A16" s="61" t="s">
        <v>3262</v>
      </c>
      <c r="B16" s="44" t="s">
        <v>3271</v>
      </c>
      <c r="C16" s="60">
        <v>0.04</v>
      </c>
      <c r="D16" s="60">
        <v>0.04</v>
      </c>
    </row>
    <row r="17" s="34" customFormat="1" ht="25" customHeight="1" spans="1:4">
      <c r="A17" s="59" t="s">
        <v>3272</v>
      </c>
      <c r="B17" s="44" t="s">
        <v>3273</v>
      </c>
      <c r="C17" s="60">
        <f>C18+C21</f>
        <v>0.51</v>
      </c>
      <c r="D17" s="60">
        <f>D18+D21</f>
        <v>0.51</v>
      </c>
    </row>
    <row r="18" s="34" customFormat="1" ht="25" customHeight="1" spans="1:4">
      <c r="A18" s="61" t="s">
        <v>3260</v>
      </c>
      <c r="B18" s="44" t="s">
        <v>3274</v>
      </c>
      <c r="C18" s="60">
        <v>0.35</v>
      </c>
      <c r="D18" s="60">
        <v>0.35</v>
      </c>
    </row>
    <row r="19" s="34" customFormat="1" ht="25" customHeight="1" spans="1:4">
      <c r="A19" s="61" t="s">
        <v>3275</v>
      </c>
      <c r="B19" s="44"/>
      <c r="C19" s="60"/>
      <c r="D19" s="60"/>
    </row>
    <row r="20" s="34" customFormat="1" ht="25" customHeight="1" spans="1:4">
      <c r="A20" s="61" t="s">
        <v>3276</v>
      </c>
      <c r="B20" s="44" t="s">
        <v>3277</v>
      </c>
      <c r="C20" s="60">
        <v>0.3</v>
      </c>
      <c r="D20" s="60">
        <v>0.3</v>
      </c>
    </row>
    <row r="21" s="34" customFormat="1" ht="25" customHeight="1" spans="1:4">
      <c r="A21" s="61" t="s">
        <v>3262</v>
      </c>
      <c r="B21" s="44" t="s">
        <v>3278</v>
      </c>
      <c r="C21" s="60">
        <v>0.16</v>
      </c>
      <c r="D21" s="60">
        <v>0.16</v>
      </c>
    </row>
    <row r="22" s="34" customFormat="1" ht="25" customHeight="1" spans="1:4">
      <c r="A22" s="61" t="s">
        <v>3275</v>
      </c>
      <c r="B22" s="44"/>
      <c r="C22" s="60"/>
      <c r="D22" s="60"/>
    </row>
    <row r="23" s="34" customFormat="1" ht="25" customHeight="1" spans="1:4">
      <c r="A23" s="61" t="s">
        <v>3279</v>
      </c>
      <c r="B23" s="44" t="s">
        <v>3280</v>
      </c>
      <c r="C23" s="60">
        <v>0.25</v>
      </c>
      <c r="D23" s="60">
        <v>0.25</v>
      </c>
    </row>
    <row r="24" s="34" customFormat="1" ht="25" customHeight="1" spans="1:4">
      <c r="A24" s="59" t="s">
        <v>3281</v>
      </c>
      <c r="B24" s="44" t="s">
        <v>3282</v>
      </c>
      <c r="C24" s="60">
        <f>C25+C26</f>
        <v>0.23</v>
      </c>
      <c r="D24" s="60">
        <f>D25+D26</f>
        <v>0.23</v>
      </c>
    </row>
    <row r="25" s="34" customFormat="1" ht="25" customHeight="1" spans="1:4">
      <c r="A25" s="61" t="s">
        <v>3260</v>
      </c>
      <c r="B25" s="44" t="s">
        <v>3283</v>
      </c>
      <c r="C25" s="60">
        <v>0.14</v>
      </c>
      <c r="D25" s="60">
        <v>0.14</v>
      </c>
    </row>
    <row r="26" s="34" customFormat="1" ht="25" customHeight="1" spans="1:4">
      <c r="A26" s="61" t="s">
        <v>3262</v>
      </c>
      <c r="B26" s="44" t="s">
        <v>3284</v>
      </c>
      <c r="C26" s="60">
        <v>0.09</v>
      </c>
      <c r="D26" s="60">
        <v>0.09</v>
      </c>
    </row>
    <row r="27" s="35" customFormat="1" ht="70" customHeight="1" spans="1:4">
      <c r="A27" s="62" t="s">
        <v>3285</v>
      </c>
      <c r="B27" s="62"/>
      <c r="C27" s="62"/>
      <c r="D27" s="62"/>
    </row>
    <row r="28" s="33" customFormat="1" ht="25" customHeight="1" spans="1:4">
      <c r="A28" s="63"/>
      <c r="B28" s="63"/>
      <c r="C28" s="63"/>
      <c r="D28" s="63"/>
    </row>
  </sheetData>
  <mergeCells count="3">
    <mergeCell ref="A3:D3"/>
    <mergeCell ref="A27:D27"/>
    <mergeCell ref="A28:D28"/>
  </mergeCells>
  <printOptions horizontalCentered="1"/>
  <pageMargins left="0.709027777777778" right="0.709027777777778" top="0.393055555555556" bottom="0.75" header="0.309027777777778" footer="0.309027777777778"/>
  <pageSetup paperSize="9" fitToHeight="200" orientation="portrait" horizontalDpi="600" verticalDpi="600"/>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pageSetUpPr fitToPage="1"/>
  </sheetPr>
  <dimension ref="A1:F20"/>
  <sheetViews>
    <sheetView view="pageBreakPreview" zoomScaleNormal="100" workbookViewId="0">
      <selection activeCell="E18" sqref="E18"/>
    </sheetView>
  </sheetViews>
  <sheetFormatPr defaultColWidth="8.88333333333333" defaultRowHeight="13.5" outlineLevelCol="5"/>
  <cols>
    <col min="1" max="1" width="8.88333333333333" style="33"/>
    <col min="2" max="2" width="49.3833333333333" style="33" customWidth="1"/>
    <col min="3" max="6" width="20.6333333333333" style="33" customWidth="1"/>
    <col min="7" max="16384" width="8.88333333333333" style="33"/>
  </cols>
  <sheetData>
    <row r="1" s="33" customFormat="1" spans="1:1">
      <c r="A1" s="48"/>
    </row>
    <row r="2" s="33" customFormat="1" ht="45" customHeight="1" spans="1:6">
      <c r="A2" s="36" t="s">
        <v>3286</v>
      </c>
      <c r="B2" s="36"/>
      <c r="C2" s="36"/>
      <c r="D2" s="36"/>
      <c r="E2" s="36"/>
      <c r="F2" s="36"/>
    </row>
    <row r="3" s="34" customFormat="1" ht="18" customHeight="1" spans="2:6">
      <c r="B3" s="49" t="s">
        <v>3206</v>
      </c>
      <c r="C3" s="50"/>
      <c r="D3" s="50"/>
      <c r="E3" s="50"/>
      <c r="F3" s="50"/>
    </row>
    <row r="4" s="34" customFormat="1" ht="30" customHeight="1" spans="1:6">
      <c r="A4" s="39" t="s">
        <v>41</v>
      </c>
      <c r="B4" s="39"/>
      <c r="C4" s="40" t="s">
        <v>3212</v>
      </c>
      <c r="D4" s="40" t="s">
        <v>3256</v>
      </c>
      <c r="E4" s="40" t="s">
        <v>3257</v>
      </c>
      <c r="F4" s="40" t="s">
        <v>3287</v>
      </c>
    </row>
    <row r="5" s="34" customFormat="1" ht="30" customHeight="1" spans="1:6">
      <c r="A5" s="51" t="s">
        <v>3288</v>
      </c>
      <c r="B5" s="51"/>
      <c r="C5" s="44" t="s">
        <v>3213</v>
      </c>
      <c r="D5" s="52"/>
      <c r="E5" s="52">
        <f>E6+E7</f>
        <v>6.06</v>
      </c>
      <c r="F5" s="52"/>
    </row>
    <row r="6" s="34" customFormat="1" ht="30" customHeight="1" spans="1:6">
      <c r="A6" s="53" t="s">
        <v>3289</v>
      </c>
      <c r="B6" s="53"/>
      <c r="C6" s="44" t="s">
        <v>3214</v>
      </c>
      <c r="D6" s="52"/>
      <c r="E6" s="52">
        <v>5.04</v>
      </c>
      <c r="F6" s="52"/>
    </row>
    <row r="7" s="34" customFormat="1" ht="30" customHeight="1" spans="1:6">
      <c r="A7" s="53" t="s">
        <v>3290</v>
      </c>
      <c r="B7" s="53"/>
      <c r="C7" s="44" t="s">
        <v>3215</v>
      </c>
      <c r="D7" s="52"/>
      <c r="E7" s="52">
        <v>1.02</v>
      </c>
      <c r="F7" s="52"/>
    </row>
    <row r="8" s="34" customFormat="1" ht="30" customHeight="1" spans="1:6">
      <c r="A8" s="54" t="s">
        <v>3291</v>
      </c>
      <c r="B8" s="54"/>
      <c r="C8" s="44" t="s">
        <v>3216</v>
      </c>
      <c r="D8" s="52"/>
      <c r="E8" s="52"/>
      <c r="F8" s="52"/>
    </row>
    <row r="9" s="34" customFormat="1" ht="30" customHeight="1" spans="1:6">
      <c r="A9" s="53" t="s">
        <v>3289</v>
      </c>
      <c r="B9" s="53"/>
      <c r="C9" s="44" t="s">
        <v>3217</v>
      </c>
      <c r="D9" s="52"/>
      <c r="E9" s="52"/>
      <c r="F9" s="52"/>
    </row>
    <row r="10" s="34" customFormat="1" ht="30" customHeight="1" spans="1:6">
      <c r="A10" s="53" t="s">
        <v>3290</v>
      </c>
      <c r="B10" s="53"/>
      <c r="C10" s="44" t="s">
        <v>3218</v>
      </c>
      <c r="D10" s="52"/>
      <c r="E10" s="52"/>
      <c r="F10" s="52"/>
    </row>
    <row r="11" s="35" customFormat="1" ht="41" customHeight="1" spans="1:6">
      <c r="A11" s="47" t="s">
        <v>3292</v>
      </c>
      <c r="B11" s="47"/>
      <c r="C11" s="47"/>
      <c r="D11" s="47"/>
      <c r="E11" s="47"/>
      <c r="F11" s="47"/>
    </row>
    <row r="14" s="33" customFormat="1" ht="19.5" spans="1:1">
      <c r="A14" s="55"/>
    </row>
    <row r="15" s="33" customFormat="1" ht="19" customHeight="1" spans="1:1">
      <c r="A15" s="56"/>
    </row>
    <row r="16" s="33" customFormat="1" ht="29" customHeight="1"/>
    <row r="17" s="33" customFormat="1" ht="29" customHeight="1"/>
    <row r="18" s="33" customFormat="1" ht="29" customHeight="1"/>
    <row r="19" s="33" customFormat="1" ht="29" customHeight="1"/>
    <row r="20" s="33" customFormat="1" ht="30" customHeight="1" spans="1:1">
      <c r="A20" s="56"/>
    </row>
  </sheetData>
  <mergeCells count="9">
    <mergeCell ref="A2:F2"/>
    <mergeCell ref="B3:F3"/>
    <mergeCell ref="A4:B4"/>
    <mergeCell ref="A6:B6"/>
    <mergeCell ref="A7:B7"/>
    <mergeCell ref="A8:B8"/>
    <mergeCell ref="A9:B9"/>
    <mergeCell ref="A10:B10"/>
    <mergeCell ref="A11:F11"/>
  </mergeCells>
  <printOptions horizontalCentered="1"/>
  <pageMargins left="0.709027777777778" right="0.709027777777778" top="1.10138888888889" bottom="0.75" header="0.309027777777778" footer="0.309027777777778"/>
  <pageSetup paperSize="9" scale="95" fitToHeight="200" orientation="landscape" horizontalDpi="600" verticalDpi="600"/>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pageSetUpPr fitToPage="1"/>
  </sheetPr>
  <dimension ref="A1:F8"/>
  <sheetViews>
    <sheetView view="pageBreakPreview" zoomScaleNormal="100" workbookViewId="0">
      <selection activeCell="A2" sqref="A2:F2"/>
    </sheetView>
  </sheetViews>
  <sheetFormatPr defaultColWidth="8.88333333333333" defaultRowHeight="13.5" outlineLevelRow="7" outlineLevelCol="5"/>
  <cols>
    <col min="1" max="1" width="8.88333333333333" style="33"/>
    <col min="2" max="6" width="24.2166666666667" style="33" customWidth="1"/>
    <col min="7" max="16384" width="8.88333333333333" style="33"/>
  </cols>
  <sheetData>
    <row r="1" s="33" customFormat="1" ht="24" customHeight="1"/>
    <row r="2" s="33" customFormat="1" ht="27" spans="1:6">
      <c r="A2" s="36" t="s">
        <v>3293</v>
      </c>
      <c r="B2" s="37"/>
      <c r="C2" s="37"/>
      <c r="D2" s="37"/>
      <c r="E2" s="37"/>
      <c r="F2" s="37"/>
    </row>
    <row r="3" s="33" customFormat="1" ht="23" customHeight="1" spans="1:6">
      <c r="A3" s="38" t="s">
        <v>3206</v>
      </c>
      <c r="B3" s="38"/>
      <c r="C3" s="38"/>
      <c r="D3" s="38"/>
      <c r="E3" s="38"/>
      <c r="F3" s="38"/>
    </row>
    <row r="4" s="34" customFormat="1" ht="30" customHeight="1" spans="1:6">
      <c r="A4" s="39" t="s">
        <v>3294</v>
      </c>
      <c r="B4" s="40" t="s">
        <v>3167</v>
      </c>
      <c r="C4" s="40" t="s">
        <v>3295</v>
      </c>
      <c r="D4" s="40" t="s">
        <v>3296</v>
      </c>
      <c r="E4" s="40" t="s">
        <v>3297</v>
      </c>
      <c r="F4" s="40" t="s">
        <v>3298</v>
      </c>
    </row>
    <row r="5" s="34" customFormat="1" ht="45" customHeight="1" spans="1:6">
      <c r="A5" s="41">
        <v>1</v>
      </c>
      <c r="B5" s="42" t="s">
        <v>3299</v>
      </c>
      <c r="C5" s="43" t="s">
        <v>3300</v>
      </c>
      <c r="D5" s="43" t="s">
        <v>3301</v>
      </c>
      <c r="E5" s="43" t="s">
        <v>3211</v>
      </c>
      <c r="F5" s="43">
        <v>1.1</v>
      </c>
    </row>
    <row r="6" s="34" customFormat="1" ht="45" customHeight="1" spans="1:6">
      <c r="A6" s="41">
        <v>2</v>
      </c>
      <c r="B6" s="42" t="s">
        <v>3302</v>
      </c>
      <c r="C6" s="43" t="s">
        <v>3303</v>
      </c>
      <c r="D6" s="43" t="s">
        <v>3304</v>
      </c>
      <c r="E6" s="43" t="s">
        <v>3211</v>
      </c>
      <c r="F6" s="43">
        <v>0.8</v>
      </c>
    </row>
    <row r="7" s="34" customFormat="1" ht="45" customHeight="1" spans="1:6">
      <c r="A7" s="41"/>
      <c r="B7" s="44"/>
      <c r="C7" s="45"/>
      <c r="D7" s="46"/>
      <c r="E7" s="46"/>
      <c r="F7" s="46"/>
    </row>
    <row r="8" s="35" customFormat="1" ht="33" customHeight="1" spans="1:6">
      <c r="A8" s="47" t="s">
        <v>3305</v>
      </c>
      <c r="B8" s="47"/>
      <c r="C8" s="47"/>
      <c r="D8" s="47"/>
      <c r="E8" s="47"/>
      <c r="F8" s="47"/>
    </row>
  </sheetData>
  <mergeCells count="3">
    <mergeCell ref="A2:F2"/>
    <mergeCell ref="A3:F3"/>
    <mergeCell ref="A8:F8"/>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pageSetUpPr fitToPage="1"/>
  </sheetPr>
  <dimension ref="A2:J49"/>
  <sheetViews>
    <sheetView topLeftCell="A16" workbookViewId="0">
      <selection activeCell="H32" sqref="H32"/>
    </sheetView>
  </sheetViews>
  <sheetFormatPr defaultColWidth="8" defaultRowHeight="12"/>
  <cols>
    <col min="1" max="1" width="25.3833333333333" style="9"/>
    <col min="2" max="2" width="23.775" style="9" customWidth="1"/>
    <col min="3" max="5" width="20.6333333333333" style="9" customWidth="1"/>
    <col min="6" max="6" width="14.3333333333333" style="9" customWidth="1"/>
    <col min="7" max="7" width="20.6333333333333" style="9" customWidth="1"/>
    <col min="8" max="9" width="13.3333333333333" style="9" customWidth="1"/>
    <col min="10" max="10" width="15.4416666666667" style="9" customWidth="1"/>
    <col min="11" max="16384" width="8" style="9"/>
  </cols>
  <sheetData>
    <row r="2" s="9" customFormat="1" ht="39" customHeight="1" spans="1:10">
      <c r="A2" s="12" t="s">
        <v>3306</v>
      </c>
      <c r="B2" s="12"/>
      <c r="C2" s="12"/>
      <c r="D2" s="12"/>
      <c r="E2" s="12"/>
      <c r="F2" s="12"/>
      <c r="G2" s="12"/>
      <c r="H2" s="12"/>
      <c r="I2" s="12"/>
      <c r="J2" s="12"/>
    </row>
    <row r="3" s="9" customFormat="1" ht="23" customHeight="1" spans="1:1">
      <c r="A3" s="13"/>
    </row>
    <row r="4" s="10" customFormat="1" ht="44.25" customHeight="1" spans="1:10">
      <c r="A4" s="14" t="s">
        <v>3307</v>
      </c>
      <c r="B4" s="14" t="s">
        <v>3308</v>
      </c>
      <c r="C4" s="14" t="s">
        <v>3309</v>
      </c>
      <c r="D4" s="14" t="s">
        <v>3310</v>
      </c>
      <c r="E4" s="14" t="s">
        <v>3311</v>
      </c>
      <c r="F4" s="14" t="s">
        <v>3312</v>
      </c>
      <c r="G4" s="14" t="s">
        <v>3313</v>
      </c>
      <c r="H4" s="14" t="s">
        <v>3314</v>
      </c>
      <c r="I4" s="14" t="s">
        <v>3315</v>
      </c>
      <c r="J4" s="14" t="s">
        <v>3316</v>
      </c>
    </row>
    <row r="5" s="9" customFormat="1" ht="18.75" spans="1:10">
      <c r="A5" s="15">
        <v>1</v>
      </c>
      <c r="B5" s="15">
        <v>2</v>
      </c>
      <c r="C5" s="15">
        <v>3</v>
      </c>
      <c r="D5" s="15">
        <v>4</v>
      </c>
      <c r="E5" s="15">
        <v>5</v>
      </c>
      <c r="F5" s="15">
        <v>6</v>
      </c>
      <c r="G5" s="15">
        <v>7</v>
      </c>
      <c r="H5" s="15">
        <v>8</v>
      </c>
      <c r="I5" s="15">
        <v>9</v>
      </c>
      <c r="J5" s="15">
        <v>10</v>
      </c>
    </row>
    <row r="6" s="11" customFormat="1" ht="30" customHeight="1" spans="1:10">
      <c r="A6" s="16" t="s">
        <v>3317</v>
      </c>
      <c r="B6" s="17" t="s">
        <v>3318</v>
      </c>
      <c r="C6" s="18" t="s">
        <v>3319</v>
      </c>
      <c r="D6" s="18" t="s">
        <v>3320</v>
      </c>
      <c r="E6" s="18" t="s">
        <v>3321</v>
      </c>
      <c r="F6" s="18" t="s">
        <v>3322</v>
      </c>
      <c r="G6" s="19">
        <v>95</v>
      </c>
      <c r="H6" s="20" t="s">
        <v>3323</v>
      </c>
      <c r="I6" s="18" t="s">
        <v>3324</v>
      </c>
      <c r="J6" s="17" t="s">
        <v>3325</v>
      </c>
    </row>
    <row r="7" s="9" customFormat="1" ht="30" customHeight="1" spans="1:10">
      <c r="A7" s="16"/>
      <c r="B7" s="17"/>
      <c r="C7" s="18" t="s">
        <v>3319</v>
      </c>
      <c r="D7" s="18" t="s">
        <v>3320</v>
      </c>
      <c r="E7" s="18" t="s">
        <v>3326</v>
      </c>
      <c r="F7" s="18" t="s">
        <v>3322</v>
      </c>
      <c r="G7" s="19">
        <v>99</v>
      </c>
      <c r="H7" s="20" t="s">
        <v>3323</v>
      </c>
      <c r="I7" s="18" t="s">
        <v>3324</v>
      </c>
      <c r="J7" s="17" t="s">
        <v>3327</v>
      </c>
    </row>
    <row r="8" s="9" customFormat="1" ht="30" customHeight="1" spans="1:10">
      <c r="A8" s="16"/>
      <c r="B8" s="17"/>
      <c r="C8" s="18" t="s">
        <v>3319</v>
      </c>
      <c r="D8" s="18" t="s">
        <v>3328</v>
      </c>
      <c r="E8" s="18" t="s">
        <v>3329</v>
      </c>
      <c r="F8" s="18" t="s">
        <v>3322</v>
      </c>
      <c r="G8" s="19">
        <v>98</v>
      </c>
      <c r="H8" s="20" t="s">
        <v>3323</v>
      </c>
      <c r="I8" s="18" t="s">
        <v>3324</v>
      </c>
      <c r="J8" s="17" t="s">
        <v>3330</v>
      </c>
    </row>
    <row r="9" s="9" customFormat="1" ht="30" customHeight="1" spans="1:10">
      <c r="A9" s="16"/>
      <c r="B9" s="17"/>
      <c r="C9" s="18" t="s">
        <v>3331</v>
      </c>
      <c r="D9" s="18" t="s">
        <v>3332</v>
      </c>
      <c r="E9" s="18" t="s">
        <v>3333</v>
      </c>
      <c r="F9" s="18" t="s">
        <v>3322</v>
      </c>
      <c r="G9" s="19">
        <v>98</v>
      </c>
      <c r="H9" s="20" t="s">
        <v>3323</v>
      </c>
      <c r="I9" s="18" t="s">
        <v>3324</v>
      </c>
      <c r="J9" s="17" t="s">
        <v>3334</v>
      </c>
    </row>
    <row r="10" ht="30" customHeight="1" spans="1:10">
      <c r="A10" s="16"/>
      <c r="B10" s="17"/>
      <c r="C10" s="18" t="s">
        <v>3335</v>
      </c>
      <c r="D10" s="18" t="s">
        <v>3336</v>
      </c>
      <c r="E10" s="18" t="s">
        <v>3337</v>
      </c>
      <c r="F10" s="18" t="s">
        <v>3338</v>
      </c>
      <c r="G10" s="19">
        <v>99</v>
      </c>
      <c r="H10" s="20" t="s">
        <v>3339</v>
      </c>
      <c r="I10" s="18" t="s">
        <v>3324</v>
      </c>
      <c r="J10" s="17" t="s">
        <v>3340</v>
      </c>
    </row>
    <row r="11" ht="32" customHeight="1" spans="1:10">
      <c r="A11" s="16" t="s">
        <v>3341</v>
      </c>
      <c r="B11" s="17" t="s">
        <v>3342</v>
      </c>
      <c r="C11" s="18" t="s">
        <v>3319</v>
      </c>
      <c r="D11" s="18" t="s">
        <v>3320</v>
      </c>
      <c r="E11" s="18" t="s">
        <v>3343</v>
      </c>
      <c r="F11" s="18" t="s">
        <v>3322</v>
      </c>
      <c r="G11" s="19">
        <v>99</v>
      </c>
      <c r="H11" s="20" t="s">
        <v>3323</v>
      </c>
      <c r="I11" s="18" t="s">
        <v>3324</v>
      </c>
      <c r="J11" s="17" t="s">
        <v>3344</v>
      </c>
    </row>
    <row r="12" ht="32" customHeight="1" spans="1:10">
      <c r="A12" s="16"/>
      <c r="B12" s="17"/>
      <c r="C12" s="18" t="s">
        <v>3319</v>
      </c>
      <c r="D12" s="18" t="s">
        <v>3320</v>
      </c>
      <c r="E12" s="18" t="s">
        <v>3345</v>
      </c>
      <c r="F12" s="18" t="s">
        <v>3322</v>
      </c>
      <c r="G12" s="19">
        <v>99</v>
      </c>
      <c r="H12" s="20" t="s">
        <v>3323</v>
      </c>
      <c r="I12" s="18" t="s">
        <v>3324</v>
      </c>
      <c r="J12" s="17" t="s">
        <v>3346</v>
      </c>
    </row>
    <row r="13" ht="32" customHeight="1" spans="1:10">
      <c r="A13" s="16"/>
      <c r="B13" s="17"/>
      <c r="C13" s="18" t="s">
        <v>3319</v>
      </c>
      <c r="D13" s="18" t="s">
        <v>3328</v>
      </c>
      <c r="E13" s="18" t="s">
        <v>3347</v>
      </c>
      <c r="F13" s="18" t="s">
        <v>3322</v>
      </c>
      <c r="G13" s="19">
        <v>100</v>
      </c>
      <c r="H13" s="20" t="s">
        <v>3323</v>
      </c>
      <c r="I13" s="18" t="s">
        <v>3324</v>
      </c>
      <c r="J13" s="17" t="s">
        <v>3348</v>
      </c>
    </row>
    <row r="14" ht="42" customHeight="1" spans="1:10">
      <c r="A14" s="16"/>
      <c r="B14" s="17"/>
      <c r="C14" s="18" t="s">
        <v>3331</v>
      </c>
      <c r="D14" s="18" t="s">
        <v>3332</v>
      </c>
      <c r="E14" s="18" t="s">
        <v>3349</v>
      </c>
      <c r="F14" s="18" t="s">
        <v>3322</v>
      </c>
      <c r="G14" s="19">
        <v>100</v>
      </c>
      <c r="H14" s="20" t="s">
        <v>3323</v>
      </c>
      <c r="I14" s="18" t="s">
        <v>3324</v>
      </c>
      <c r="J14" s="17" t="s">
        <v>3350</v>
      </c>
    </row>
    <row r="15" ht="32" customHeight="1" spans="1:10">
      <c r="A15" s="16"/>
      <c r="B15" s="17"/>
      <c r="C15" s="18" t="s">
        <v>3331</v>
      </c>
      <c r="D15" s="18" t="s">
        <v>3351</v>
      </c>
      <c r="E15" s="18" t="s">
        <v>3352</v>
      </c>
      <c r="F15" s="18" t="s">
        <v>3322</v>
      </c>
      <c r="G15" s="19">
        <v>99</v>
      </c>
      <c r="H15" s="20" t="s">
        <v>3323</v>
      </c>
      <c r="I15" s="18" t="s">
        <v>3324</v>
      </c>
      <c r="J15" s="17" t="s">
        <v>3353</v>
      </c>
    </row>
    <row r="16" ht="40" customHeight="1" spans="1:10">
      <c r="A16" s="16"/>
      <c r="B16" s="17"/>
      <c r="C16" s="18" t="s">
        <v>3335</v>
      </c>
      <c r="D16" s="18" t="s">
        <v>3336</v>
      </c>
      <c r="E16" s="18" t="s">
        <v>3354</v>
      </c>
      <c r="F16" s="18" t="s">
        <v>3338</v>
      </c>
      <c r="G16" s="19">
        <v>0</v>
      </c>
      <c r="H16" s="20" t="s">
        <v>3339</v>
      </c>
      <c r="I16" s="18" t="s">
        <v>3324</v>
      </c>
      <c r="J16" s="17" t="s">
        <v>3355</v>
      </c>
    </row>
    <row r="17" ht="35" customHeight="1" spans="1:10">
      <c r="A17" s="16" t="s">
        <v>3356</v>
      </c>
      <c r="B17" s="17" t="s">
        <v>3357</v>
      </c>
      <c r="C17" s="18" t="s">
        <v>3319</v>
      </c>
      <c r="D17" s="18" t="s">
        <v>3358</v>
      </c>
      <c r="E17" s="18" t="s">
        <v>3359</v>
      </c>
      <c r="F17" s="18" t="s">
        <v>3360</v>
      </c>
      <c r="G17" s="19" t="s">
        <v>3361</v>
      </c>
      <c r="H17" s="20" t="s">
        <v>3362</v>
      </c>
      <c r="I17" s="18" t="s">
        <v>3363</v>
      </c>
      <c r="J17" s="17" t="s">
        <v>3364</v>
      </c>
    </row>
    <row r="18" ht="29" customHeight="1" spans="1:10">
      <c r="A18" s="16"/>
      <c r="B18" s="17"/>
      <c r="C18" s="18" t="s">
        <v>3319</v>
      </c>
      <c r="D18" s="18" t="s">
        <v>3328</v>
      </c>
      <c r="E18" s="18" t="s">
        <v>3365</v>
      </c>
      <c r="F18" s="18" t="s">
        <v>3366</v>
      </c>
      <c r="G18" s="19" t="s">
        <v>3367</v>
      </c>
      <c r="H18" s="20" t="s">
        <v>3368</v>
      </c>
      <c r="I18" s="18" t="s">
        <v>3369</v>
      </c>
      <c r="J18" s="17" t="s">
        <v>3370</v>
      </c>
    </row>
    <row r="19" ht="44" customHeight="1" spans="1:10">
      <c r="A19" s="16"/>
      <c r="B19" s="17"/>
      <c r="C19" s="18" t="s">
        <v>3331</v>
      </c>
      <c r="D19" s="18" t="s">
        <v>3371</v>
      </c>
      <c r="E19" s="18" t="s">
        <v>3372</v>
      </c>
      <c r="F19" s="18" t="s">
        <v>3366</v>
      </c>
      <c r="G19" s="19" t="s">
        <v>3373</v>
      </c>
      <c r="H19" s="20"/>
      <c r="I19" s="18" t="s">
        <v>3374</v>
      </c>
      <c r="J19" s="17" t="s">
        <v>3375</v>
      </c>
    </row>
    <row r="20" ht="27" spans="1:10">
      <c r="A20" s="16" t="s">
        <v>3376</v>
      </c>
      <c r="B20" s="17" t="s">
        <v>3377</v>
      </c>
      <c r="C20" s="18" t="s">
        <v>3319</v>
      </c>
      <c r="D20" s="18" t="s">
        <v>3358</v>
      </c>
      <c r="E20" s="18" t="s">
        <v>3378</v>
      </c>
      <c r="F20" s="18" t="s">
        <v>3360</v>
      </c>
      <c r="G20" s="19" t="s">
        <v>3379</v>
      </c>
      <c r="H20" s="20" t="s">
        <v>3380</v>
      </c>
      <c r="I20" s="18" t="s">
        <v>3381</v>
      </c>
      <c r="J20" s="17" t="s">
        <v>3382</v>
      </c>
    </row>
    <row r="21" ht="24" spans="1:10">
      <c r="A21" s="16"/>
      <c r="B21" s="17"/>
      <c r="C21" s="18" t="s">
        <v>3319</v>
      </c>
      <c r="D21" s="18" t="s">
        <v>3328</v>
      </c>
      <c r="E21" s="18" t="s">
        <v>3383</v>
      </c>
      <c r="F21" s="18" t="s">
        <v>3366</v>
      </c>
      <c r="G21" s="19" t="s">
        <v>3384</v>
      </c>
      <c r="H21" s="20" t="s">
        <v>3368</v>
      </c>
      <c r="I21" s="18" t="s">
        <v>3369</v>
      </c>
      <c r="J21" s="17" t="s">
        <v>3385</v>
      </c>
    </row>
    <row r="22" ht="24" spans="1:10">
      <c r="A22" s="16"/>
      <c r="B22" s="17"/>
      <c r="C22" s="18" t="s">
        <v>3331</v>
      </c>
      <c r="D22" s="18" t="s">
        <v>3332</v>
      </c>
      <c r="E22" s="18" t="s">
        <v>3386</v>
      </c>
      <c r="F22" s="18" t="s">
        <v>3360</v>
      </c>
      <c r="G22" s="19">
        <v>100</v>
      </c>
      <c r="H22" s="20" t="s">
        <v>3323</v>
      </c>
      <c r="I22" s="18" t="s">
        <v>3363</v>
      </c>
      <c r="J22" s="17" t="s">
        <v>3387</v>
      </c>
    </row>
    <row r="23" ht="24" spans="1:10">
      <c r="A23" s="21" t="s">
        <v>3388</v>
      </c>
      <c r="B23" s="22" t="s">
        <v>3389</v>
      </c>
      <c r="C23" s="23" t="s">
        <v>3319</v>
      </c>
      <c r="D23" s="24" t="s">
        <v>3358</v>
      </c>
      <c r="E23" s="24" t="s">
        <v>3390</v>
      </c>
      <c r="F23" s="24" t="s">
        <v>3322</v>
      </c>
      <c r="G23" s="25">
        <v>2</v>
      </c>
      <c r="H23" s="24" t="s">
        <v>3339</v>
      </c>
      <c r="I23" s="24" t="s">
        <v>3324</v>
      </c>
      <c r="J23" s="24" t="s">
        <v>3391</v>
      </c>
    </row>
    <row r="24" ht="24" spans="1:10">
      <c r="A24" s="26"/>
      <c r="B24" s="27"/>
      <c r="C24" s="23" t="s">
        <v>3319</v>
      </c>
      <c r="D24" s="24" t="s">
        <v>3320</v>
      </c>
      <c r="E24" s="24" t="s">
        <v>3392</v>
      </c>
      <c r="F24" s="24" t="s">
        <v>3322</v>
      </c>
      <c r="G24" s="25">
        <v>99</v>
      </c>
      <c r="H24" s="24" t="s">
        <v>3323</v>
      </c>
      <c r="I24" s="24" t="s">
        <v>3324</v>
      </c>
      <c r="J24" s="24" t="s">
        <v>3393</v>
      </c>
    </row>
    <row r="25" ht="24" spans="1:10">
      <c r="A25" s="26"/>
      <c r="B25" s="27"/>
      <c r="C25" s="23" t="s">
        <v>3319</v>
      </c>
      <c r="D25" s="24" t="s">
        <v>3328</v>
      </c>
      <c r="E25" s="24" t="s">
        <v>3394</v>
      </c>
      <c r="F25" s="24" t="s">
        <v>3322</v>
      </c>
      <c r="G25" s="25">
        <v>100</v>
      </c>
      <c r="H25" s="24" t="s">
        <v>3323</v>
      </c>
      <c r="I25" s="24" t="s">
        <v>3324</v>
      </c>
      <c r="J25" s="24" t="s">
        <v>3395</v>
      </c>
    </row>
    <row r="26" ht="24" spans="1:10">
      <c r="A26" s="26"/>
      <c r="B26" s="27"/>
      <c r="C26" s="23" t="s">
        <v>3331</v>
      </c>
      <c r="D26" s="24" t="s">
        <v>3351</v>
      </c>
      <c r="E26" s="24" t="s">
        <v>3396</v>
      </c>
      <c r="F26" s="24" t="s">
        <v>3322</v>
      </c>
      <c r="G26" s="25">
        <v>99</v>
      </c>
      <c r="H26" s="24" t="s">
        <v>3323</v>
      </c>
      <c r="I26" s="24" t="s">
        <v>3324</v>
      </c>
      <c r="J26" s="24" t="s">
        <v>3397</v>
      </c>
    </row>
    <row r="27" ht="36" spans="1:10">
      <c r="A27" s="26"/>
      <c r="B27" s="27"/>
      <c r="C27" s="23" t="s">
        <v>3335</v>
      </c>
      <c r="D27" s="24" t="s">
        <v>3336</v>
      </c>
      <c r="E27" s="24" t="s">
        <v>3398</v>
      </c>
      <c r="F27" s="24" t="s">
        <v>3322</v>
      </c>
      <c r="G27" s="25">
        <v>99</v>
      </c>
      <c r="H27" s="24" t="s">
        <v>3339</v>
      </c>
      <c r="I27" s="24" t="s">
        <v>3324</v>
      </c>
      <c r="J27" s="24" t="s">
        <v>3399</v>
      </c>
    </row>
    <row r="28" ht="24" spans="1:10">
      <c r="A28" s="28" t="s">
        <v>3400</v>
      </c>
      <c r="B28" s="23" t="s">
        <v>3401</v>
      </c>
      <c r="C28" s="23" t="s">
        <v>3319</v>
      </c>
      <c r="D28" s="24" t="s">
        <v>3320</v>
      </c>
      <c r="E28" s="24" t="s">
        <v>3402</v>
      </c>
      <c r="F28" s="24" t="s">
        <v>3322</v>
      </c>
      <c r="G28" s="25">
        <v>98</v>
      </c>
      <c r="H28" s="24" t="s">
        <v>3323</v>
      </c>
      <c r="I28" s="24" t="s">
        <v>3403</v>
      </c>
      <c r="J28" s="24" t="s">
        <v>3404</v>
      </c>
    </row>
    <row r="29" ht="24" spans="1:10">
      <c r="A29" s="28"/>
      <c r="B29" s="23"/>
      <c r="C29" s="23" t="s">
        <v>3331</v>
      </c>
      <c r="D29" s="24" t="s">
        <v>3351</v>
      </c>
      <c r="E29" s="24" t="s">
        <v>3405</v>
      </c>
      <c r="F29" s="24" t="s">
        <v>3322</v>
      </c>
      <c r="G29" s="25">
        <v>98</v>
      </c>
      <c r="H29" s="24" t="s">
        <v>3323</v>
      </c>
      <c r="I29" s="24" t="s">
        <v>3324</v>
      </c>
      <c r="J29" s="24" t="s">
        <v>3406</v>
      </c>
    </row>
    <row r="30" ht="24" customHeight="1" spans="1:10">
      <c r="A30" s="28"/>
      <c r="B30" s="23"/>
      <c r="C30" s="23" t="s">
        <v>3335</v>
      </c>
      <c r="D30" s="24" t="s">
        <v>3336</v>
      </c>
      <c r="E30" s="24" t="s">
        <v>3407</v>
      </c>
      <c r="F30" s="24" t="s">
        <v>3322</v>
      </c>
      <c r="G30" s="25">
        <v>90</v>
      </c>
      <c r="H30" s="24" t="s">
        <v>3323</v>
      </c>
      <c r="I30" s="24" t="s">
        <v>3403</v>
      </c>
      <c r="J30" s="24" t="s">
        <v>3408</v>
      </c>
    </row>
    <row r="31" ht="18.75" spans="1:10">
      <c r="A31" s="29"/>
      <c r="B31" s="30"/>
      <c r="C31" s="30"/>
      <c r="D31" s="31"/>
      <c r="E31" s="31"/>
      <c r="F31" s="31"/>
      <c r="G31" s="32"/>
      <c r="H31" s="31"/>
      <c r="I31" s="31"/>
      <c r="J31" s="31"/>
    </row>
    <row r="32" ht="18.75" spans="1:10">
      <c r="A32" s="29"/>
      <c r="B32" s="30"/>
      <c r="C32" s="30"/>
      <c r="D32" s="31"/>
      <c r="E32" s="31"/>
      <c r="F32" s="31"/>
      <c r="G32" s="32"/>
      <c r="H32" s="31"/>
      <c r="I32" s="31"/>
      <c r="J32" s="31"/>
    </row>
    <row r="33" ht="18.75" spans="1:10">
      <c r="A33" s="29"/>
      <c r="B33" s="30"/>
      <c r="C33" s="30"/>
      <c r="D33" s="31"/>
      <c r="E33" s="31"/>
      <c r="F33" s="31"/>
      <c r="G33" s="32"/>
      <c r="H33" s="31"/>
      <c r="I33" s="31"/>
      <c r="J33" s="31"/>
    </row>
    <row r="34" ht="18.75" spans="1:10">
      <c r="A34" s="29"/>
      <c r="B34" s="30"/>
      <c r="C34" s="30"/>
      <c r="D34" s="31"/>
      <c r="E34" s="31"/>
      <c r="F34" s="31"/>
      <c r="G34" s="32"/>
      <c r="H34" s="31"/>
      <c r="I34" s="31"/>
      <c r="J34" s="31"/>
    </row>
    <row r="35" ht="18.75" spans="1:10">
      <c r="A35" s="29"/>
      <c r="B35" s="30"/>
      <c r="C35" s="30"/>
      <c r="D35" s="31"/>
      <c r="E35" s="31"/>
      <c r="F35" s="31"/>
      <c r="G35" s="32"/>
      <c r="H35" s="31"/>
      <c r="I35" s="31"/>
      <c r="J35" s="31"/>
    </row>
    <row r="36" ht="18.75" spans="1:10">
      <c r="A36" s="29"/>
      <c r="B36" s="30"/>
      <c r="C36" s="30"/>
      <c r="D36" s="31"/>
      <c r="E36" s="31"/>
      <c r="F36" s="31"/>
      <c r="G36" s="32"/>
      <c r="H36" s="31"/>
      <c r="I36" s="31"/>
      <c r="J36" s="31"/>
    </row>
    <row r="37" ht="18.75" spans="1:10">
      <c r="A37" s="29"/>
      <c r="B37" s="30"/>
      <c r="C37" s="30"/>
      <c r="D37" s="31"/>
      <c r="E37" s="31"/>
      <c r="F37" s="31"/>
      <c r="G37" s="32"/>
      <c r="H37" s="31"/>
      <c r="I37" s="31"/>
      <c r="J37" s="31"/>
    </row>
    <row r="38" ht="18.75" spans="1:10">
      <c r="A38" s="29"/>
      <c r="B38" s="30"/>
      <c r="C38" s="30"/>
      <c r="D38" s="31"/>
      <c r="E38" s="31"/>
      <c r="F38" s="31"/>
      <c r="G38" s="32"/>
      <c r="H38" s="31"/>
      <c r="I38" s="31"/>
      <c r="J38" s="31"/>
    </row>
    <row r="39" ht="18.75" spans="1:10">
      <c r="A39" s="29"/>
      <c r="B39" s="30"/>
      <c r="C39" s="30"/>
      <c r="D39" s="31"/>
      <c r="E39" s="31"/>
      <c r="F39" s="31"/>
      <c r="G39" s="32"/>
      <c r="H39" s="31"/>
      <c r="I39" s="31"/>
      <c r="J39" s="31"/>
    </row>
    <row r="40" ht="18.75" spans="1:10">
      <c r="A40" s="29"/>
      <c r="B40" s="30"/>
      <c r="C40" s="30"/>
      <c r="D40" s="31"/>
      <c r="E40" s="31"/>
      <c r="F40" s="31"/>
      <c r="G40" s="32"/>
      <c r="H40" s="31"/>
      <c r="I40" s="31"/>
      <c r="J40" s="31"/>
    </row>
    <row r="41" ht="18.75" spans="1:10">
      <c r="A41" s="29"/>
      <c r="B41" s="30"/>
      <c r="C41" s="30"/>
      <c r="D41" s="31"/>
      <c r="E41" s="31"/>
      <c r="F41" s="31"/>
      <c r="G41" s="32"/>
      <c r="H41" s="31"/>
      <c r="I41" s="31"/>
      <c r="J41" s="31"/>
    </row>
    <row r="42" ht="18.75" spans="1:10">
      <c r="A42" s="29"/>
      <c r="B42" s="30"/>
      <c r="C42" s="30"/>
      <c r="D42" s="31"/>
      <c r="E42" s="31"/>
      <c r="F42" s="31"/>
      <c r="G42" s="32"/>
      <c r="H42" s="31"/>
      <c r="I42" s="31"/>
      <c r="J42" s="31"/>
    </row>
    <row r="43" ht="18.75" spans="1:10">
      <c r="A43" s="29"/>
      <c r="B43" s="30"/>
      <c r="C43" s="30"/>
      <c r="D43" s="31"/>
      <c r="E43" s="31"/>
      <c r="F43" s="31"/>
      <c r="G43" s="32"/>
      <c r="H43" s="31"/>
      <c r="I43" s="31"/>
      <c r="J43" s="31"/>
    </row>
    <row r="44" ht="18.75" spans="1:10">
      <c r="A44" s="29"/>
      <c r="B44" s="30"/>
      <c r="C44" s="30"/>
      <c r="D44" s="31"/>
      <c r="E44" s="31"/>
      <c r="F44" s="31"/>
      <c r="G44" s="32"/>
      <c r="H44" s="31"/>
      <c r="I44" s="31"/>
      <c r="J44" s="31"/>
    </row>
    <row r="45" ht="18.75" spans="1:2">
      <c r="A45" s="29"/>
      <c r="B45" s="30"/>
    </row>
    <row r="46" ht="18.75" spans="1:2">
      <c r="A46" s="29"/>
      <c r="B46" s="30"/>
    </row>
    <row r="47" ht="18.75" spans="1:2">
      <c r="A47" s="29"/>
      <c r="B47" s="30"/>
    </row>
    <row r="48" ht="18.75" spans="1:2">
      <c r="A48" s="29"/>
      <c r="B48" s="30"/>
    </row>
    <row r="49" ht="18.75" spans="1:2">
      <c r="A49" s="29"/>
      <c r="B49" s="30"/>
    </row>
  </sheetData>
  <mergeCells count="11">
    <mergeCell ref="A2:J2"/>
    <mergeCell ref="A6:A10"/>
    <mergeCell ref="A11:A16"/>
    <mergeCell ref="A17:A22"/>
    <mergeCell ref="A23:A27"/>
    <mergeCell ref="A28:A30"/>
    <mergeCell ref="B6:B10"/>
    <mergeCell ref="B11:B16"/>
    <mergeCell ref="B17:B22"/>
    <mergeCell ref="B23:B27"/>
    <mergeCell ref="B28:B30"/>
  </mergeCells>
  <pageMargins left="0.75" right="0.75" top="1" bottom="1" header="0.509027777777778" footer="0.509027777777778"/>
  <pageSetup paperSize="9" scale="55" orientation="landscape"/>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dimension ref="A1:B13"/>
  <sheetViews>
    <sheetView workbookViewId="0">
      <selection activeCell="B5" sqref="B5"/>
    </sheetView>
  </sheetViews>
  <sheetFormatPr defaultColWidth="9" defaultRowHeight="13.5" outlineLevelCol="1"/>
  <cols>
    <col min="1" max="1" width="20.25" style="1" customWidth="1"/>
    <col min="2" max="2" width="64" style="1" customWidth="1"/>
    <col min="3" max="16384" width="9" style="1"/>
  </cols>
  <sheetData>
    <row r="1" ht="32" customHeight="1" spans="1:2">
      <c r="A1" s="2" t="s">
        <v>3409</v>
      </c>
      <c r="B1" s="2"/>
    </row>
    <row r="3" ht="40" customHeight="1" spans="1:2">
      <c r="A3" s="3" t="s">
        <v>3410</v>
      </c>
      <c r="B3" s="4" t="s">
        <v>3411</v>
      </c>
    </row>
    <row r="4" ht="104" customHeight="1" spans="1:2">
      <c r="A4" s="5" t="s">
        <v>2523</v>
      </c>
      <c r="B4" s="6" t="s">
        <v>3412</v>
      </c>
    </row>
    <row r="5" ht="168" customHeight="1" spans="1:2">
      <c r="A5" s="5" t="s">
        <v>3413</v>
      </c>
      <c r="B5" s="6" t="s">
        <v>3414</v>
      </c>
    </row>
    <row r="6" ht="117" customHeight="1" spans="1:2">
      <c r="A6" s="5" t="s">
        <v>3415</v>
      </c>
      <c r="B6" s="6" t="s">
        <v>3416</v>
      </c>
    </row>
    <row r="7" ht="140" customHeight="1" spans="1:2">
      <c r="A7" s="5" t="s">
        <v>3417</v>
      </c>
      <c r="B7" s="6" t="s">
        <v>3418</v>
      </c>
    </row>
    <row r="8" ht="74" customHeight="1" spans="1:2">
      <c r="A8" s="7" t="s">
        <v>3419</v>
      </c>
      <c r="B8" s="6" t="s">
        <v>3420</v>
      </c>
    </row>
    <row r="9" ht="45" customHeight="1" spans="1:2">
      <c r="A9" s="8"/>
      <c r="B9" s="8"/>
    </row>
    <row r="10" ht="45" customHeight="1" spans="1:2">
      <c r="A10" s="8"/>
      <c r="B10" s="8"/>
    </row>
    <row r="11" ht="45" customHeight="1" spans="1:2">
      <c r="A11" s="8"/>
      <c r="B11" s="8"/>
    </row>
    <row r="12" ht="45" customHeight="1" spans="1:2">
      <c r="A12" s="8"/>
      <c r="B12" s="8"/>
    </row>
    <row r="13" ht="45" customHeight="1" spans="1:2">
      <c r="A13" s="8"/>
      <c r="B13" s="8"/>
    </row>
  </sheetData>
  <mergeCells count="1">
    <mergeCell ref="A1:B1"/>
  </mergeCells>
  <conditionalFormatting sqref="A6">
    <cfRule type="expression" dxfId="1" priority="1" stopIfTrue="1">
      <formula>"len($A:$A)=3"</formula>
    </cfRule>
  </conditionalFormatting>
  <conditionalFormatting sqref="A4:A5 A7">
    <cfRule type="expression" dxfId="1" priority="2" stopIfTrue="1">
      <formula>"len($A:$A)=3"</formula>
    </cfRule>
  </conditionalFormatting>
  <pageMargins left="0.75" right="0.75" top="1" bottom="1" header="0.509027777777778" footer="0.509027777777778"/>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2">
    <tabColor rgb="FF00B0F0"/>
  </sheetPr>
  <dimension ref="A1:F51"/>
  <sheetViews>
    <sheetView showGridLines="0" showZeros="0" zoomScale="90" zoomScaleNormal="90" zoomScaleSheetLayoutView="90" topLeftCell="B1" workbookViewId="0">
      <pane ySplit="3" topLeftCell="A4" activePane="bottomLeft" state="frozen"/>
      <selection/>
      <selection pane="bottomLeft" activeCell="B1" sqref="B1:E1"/>
    </sheetView>
  </sheetViews>
  <sheetFormatPr defaultColWidth="9" defaultRowHeight="14.25" outlineLevelCol="5"/>
  <cols>
    <col min="1" max="1" width="12.75" style="175" customWidth="1"/>
    <col min="2" max="2" width="50.75" style="175" customWidth="1"/>
    <col min="3" max="5" width="20.6333333333333" style="175" customWidth="1"/>
    <col min="6" max="6" width="9.75" style="175" customWidth="1"/>
    <col min="7" max="16384" width="9" style="280"/>
  </cols>
  <sheetData>
    <row r="1" ht="45" customHeight="1" spans="1:5">
      <c r="A1" s="355"/>
      <c r="B1" s="355" t="s">
        <v>106</v>
      </c>
      <c r="C1" s="355"/>
      <c r="D1" s="355"/>
      <c r="E1" s="355"/>
    </row>
    <row r="2" ht="18.95" customHeight="1" spans="1:5">
      <c r="A2" s="523"/>
      <c r="B2" s="492"/>
      <c r="C2" s="358"/>
      <c r="E2" s="493" t="s">
        <v>39</v>
      </c>
    </row>
    <row r="3" s="489" customFormat="1" ht="45" customHeight="1" spans="1:6">
      <c r="A3" s="524" t="s">
        <v>40</v>
      </c>
      <c r="B3" s="525" t="s">
        <v>41</v>
      </c>
      <c r="C3" s="286" t="s">
        <v>42</v>
      </c>
      <c r="D3" s="286" t="s">
        <v>43</v>
      </c>
      <c r="E3" s="525" t="s">
        <v>44</v>
      </c>
      <c r="F3" s="526" t="s">
        <v>45</v>
      </c>
    </row>
    <row r="4" ht="37.5" customHeight="1" spans="1:6">
      <c r="A4" s="369" t="s">
        <v>107</v>
      </c>
      <c r="B4" s="527" t="s">
        <v>108</v>
      </c>
      <c r="C4" s="371">
        <v>38715</v>
      </c>
      <c r="D4" s="371">
        <v>39149</v>
      </c>
      <c r="E4" s="320">
        <f t="shared" ref="E4:E32" si="0">IF(C4&gt;0,D4/C4-1,IF(C4&lt;0,-(D4/C4-1),""))</f>
        <v>0.011</v>
      </c>
      <c r="F4" s="291" t="str">
        <f t="shared" ref="F4:F38" si="1">IF(LEN(A4)=3,"是",IF(B4&lt;&gt;"",IF(SUM(C4:D4)&lt;&gt;0,"是","否"),"是"))</f>
        <v>是</v>
      </c>
    </row>
    <row r="5" ht="37.5" customHeight="1" spans="1:6">
      <c r="A5" s="369" t="s">
        <v>109</v>
      </c>
      <c r="B5" s="528" t="s">
        <v>110</v>
      </c>
      <c r="C5" s="371"/>
      <c r="D5" s="371"/>
      <c r="E5" s="320" t="str">
        <f t="shared" si="0"/>
        <v/>
      </c>
      <c r="F5" s="291" t="str">
        <f t="shared" si="1"/>
        <v>是</v>
      </c>
    </row>
    <row r="6" ht="37.5" customHeight="1" spans="1:6">
      <c r="A6" s="369" t="s">
        <v>111</v>
      </c>
      <c r="B6" s="528" t="s">
        <v>112</v>
      </c>
      <c r="C6" s="371">
        <v>28</v>
      </c>
      <c r="D6" s="371">
        <v>36</v>
      </c>
      <c r="E6" s="320">
        <f t="shared" si="0"/>
        <v>0.286</v>
      </c>
      <c r="F6" s="291" t="str">
        <f t="shared" si="1"/>
        <v>是</v>
      </c>
    </row>
    <row r="7" ht="37.5" customHeight="1" spans="1:6">
      <c r="A7" s="369" t="s">
        <v>113</v>
      </c>
      <c r="B7" s="528" t="s">
        <v>114</v>
      </c>
      <c r="C7" s="371">
        <v>5175</v>
      </c>
      <c r="D7" s="371">
        <v>5190</v>
      </c>
      <c r="E7" s="320">
        <f t="shared" si="0"/>
        <v>0.003</v>
      </c>
      <c r="F7" s="291" t="str">
        <f t="shared" si="1"/>
        <v>是</v>
      </c>
    </row>
    <row r="8" ht="37.5" customHeight="1" spans="1:6">
      <c r="A8" s="369" t="s">
        <v>115</v>
      </c>
      <c r="B8" s="528" t="s">
        <v>116</v>
      </c>
      <c r="C8" s="371">
        <v>28851</v>
      </c>
      <c r="D8" s="371">
        <v>29244</v>
      </c>
      <c r="E8" s="320">
        <f t="shared" si="0"/>
        <v>0.014</v>
      </c>
      <c r="F8" s="291" t="str">
        <f t="shared" si="1"/>
        <v>是</v>
      </c>
    </row>
    <row r="9" ht="37.5" customHeight="1" spans="1:6">
      <c r="A9" s="369" t="s">
        <v>117</v>
      </c>
      <c r="B9" s="528" t="s">
        <v>118</v>
      </c>
      <c r="C9" s="371">
        <v>564</v>
      </c>
      <c r="D9" s="371">
        <v>586</v>
      </c>
      <c r="E9" s="320">
        <f t="shared" si="0"/>
        <v>0.039</v>
      </c>
      <c r="F9" s="291" t="str">
        <f t="shared" si="1"/>
        <v>是</v>
      </c>
    </row>
    <row r="10" ht="37.5" customHeight="1" spans="1:6">
      <c r="A10" s="369" t="s">
        <v>119</v>
      </c>
      <c r="B10" s="528" t="s">
        <v>120</v>
      </c>
      <c r="C10" s="371">
        <v>2041</v>
      </c>
      <c r="D10" s="371">
        <v>2014</v>
      </c>
      <c r="E10" s="320">
        <f t="shared" si="0"/>
        <v>-0.013</v>
      </c>
      <c r="F10" s="291" t="str">
        <f t="shared" si="1"/>
        <v>是</v>
      </c>
    </row>
    <row r="11" ht="37.5" customHeight="1" spans="1:6">
      <c r="A11" s="369" t="s">
        <v>121</v>
      </c>
      <c r="B11" s="528" t="s">
        <v>122</v>
      </c>
      <c r="C11" s="371">
        <v>26277</v>
      </c>
      <c r="D11" s="371">
        <v>26694</v>
      </c>
      <c r="E11" s="320">
        <f t="shared" si="0"/>
        <v>0.016</v>
      </c>
      <c r="F11" s="291" t="str">
        <f t="shared" si="1"/>
        <v>是</v>
      </c>
    </row>
    <row r="12" ht="37.5" customHeight="1" spans="1:6">
      <c r="A12" s="369" t="s">
        <v>123</v>
      </c>
      <c r="B12" s="528" t="s">
        <v>124</v>
      </c>
      <c r="C12" s="371">
        <v>22167</v>
      </c>
      <c r="D12" s="371">
        <v>22571</v>
      </c>
      <c r="E12" s="320">
        <f t="shared" si="0"/>
        <v>0.018</v>
      </c>
      <c r="F12" s="291" t="str">
        <f t="shared" si="1"/>
        <v>是</v>
      </c>
    </row>
    <row r="13" ht="37.5" customHeight="1" spans="1:6">
      <c r="A13" s="369" t="s">
        <v>125</v>
      </c>
      <c r="B13" s="528" t="s">
        <v>126</v>
      </c>
      <c r="C13" s="371">
        <v>12668</v>
      </c>
      <c r="D13" s="371">
        <v>12234</v>
      </c>
      <c r="E13" s="320">
        <f t="shared" si="0"/>
        <v>-0.034</v>
      </c>
      <c r="F13" s="291" t="str">
        <f t="shared" si="1"/>
        <v>是</v>
      </c>
    </row>
    <row r="14" ht="37.5" customHeight="1" spans="1:6">
      <c r="A14" s="369" t="s">
        <v>127</v>
      </c>
      <c r="B14" s="528" t="s">
        <v>128</v>
      </c>
      <c r="C14" s="371">
        <v>5073</v>
      </c>
      <c r="D14" s="371">
        <v>3196</v>
      </c>
      <c r="E14" s="320">
        <f t="shared" si="0"/>
        <v>-0.37</v>
      </c>
      <c r="F14" s="291" t="str">
        <f t="shared" si="1"/>
        <v>是</v>
      </c>
    </row>
    <row r="15" ht="37.5" customHeight="1" spans="1:6">
      <c r="A15" s="369" t="s">
        <v>129</v>
      </c>
      <c r="B15" s="528" t="s">
        <v>130</v>
      </c>
      <c r="C15" s="371">
        <v>19574</v>
      </c>
      <c r="D15" s="371">
        <v>23437</v>
      </c>
      <c r="E15" s="320">
        <f t="shared" si="0"/>
        <v>0.197</v>
      </c>
      <c r="F15" s="291" t="str">
        <f t="shared" si="1"/>
        <v>是</v>
      </c>
    </row>
    <row r="16" ht="37.5" customHeight="1" spans="1:6">
      <c r="A16" s="369" t="s">
        <v>131</v>
      </c>
      <c r="B16" s="528" t="s">
        <v>132</v>
      </c>
      <c r="C16" s="371">
        <v>5930</v>
      </c>
      <c r="D16" s="371">
        <v>4163</v>
      </c>
      <c r="E16" s="320">
        <f t="shared" si="0"/>
        <v>-0.298</v>
      </c>
      <c r="F16" s="291" t="str">
        <f t="shared" si="1"/>
        <v>是</v>
      </c>
    </row>
    <row r="17" ht="37.5" customHeight="1" spans="1:6">
      <c r="A17" s="369" t="s">
        <v>133</v>
      </c>
      <c r="B17" s="528" t="s">
        <v>134</v>
      </c>
      <c r="C17" s="371">
        <v>2673</v>
      </c>
      <c r="D17" s="371">
        <v>1562</v>
      </c>
      <c r="E17" s="320">
        <f t="shared" si="0"/>
        <v>-0.416</v>
      </c>
      <c r="F17" s="291" t="str">
        <f t="shared" si="1"/>
        <v>是</v>
      </c>
    </row>
    <row r="18" ht="37.5" customHeight="1" spans="1:6">
      <c r="A18" s="369" t="s">
        <v>135</v>
      </c>
      <c r="B18" s="528" t="s">
        <v>136</v>
      </c>
      <c r="C18" s="371">
        <v>765</v>
      </c>
      <c r="D18" s="371">
        <v>770</v>
      </c>
      <c r="E18" s="320">
        <f t="shared" si="0"/>
        <v>0.007</v>
      </c>
      <c r="F18" s="291" t="str">
        <f t="shared" si="1"/>
        <v>是</v>
      </c>
    </row>
    <row r="19" ht="37.5" customHeight="1" spans="1:6">
      <c r="A19" s="369" t="s">
        <v>137</v>
      </c>
      <c r="B19" s="528" t="s">
        <v>138</v>
      </c>
      <c r="C19" s="371">
        <v>10</v>
      </c>
      <c r="D19" s="371">
        <v>10</v>
      </c>
      <c r="E19" s="320">
        <f t="shared" si="0"/>
        <v>0</v>
      </c>
      <c r="F19" s="291" t="str">
        <f t="shared" si="1"/>
        <v>是</v>
      </c>
    </row>
    <row r="20" ht="37.5" customHeight="1" spans="1:6">
      <c r="A20" s="369" t="s">
        <v>139</v>
      </c>
      <c r="B20" s="528" t="s">
        <v>140</v>
      </c>
      <c r="C20" s="371"/>
      <c r="D20" s="371"/>
      <c r="E20" s="320" t="str">
        <f t="shared" si="0"/>
        <v/>
      </c>
      <c r="F20" s="291" t="str">
        <f t="shared" si="1"/>
        <v>是</v>
      </c>
    </row>
    <row r="21" ht="37.5" customHeight="1" spans="1:6">
      <c r="A21" s="369" t="s">
        <v>141</v>
      </c>
      <c r="B21" s="528" t="s">
        <v>142</v>
      </c>
      <c r="C21" s="371">
        <v>1871</v>
      </c>
      <c r="D21" s="371">
        <v>1904</v>
      </c>
      <c r="E21" s="320">
        <f t="shared" si="0"/>
        <v>0.018</v>
      </c>
      <c r="F21" s="291" t="str">
        <f t="shared" si="1"/>
        <v>是</v>
      </c>
    </row>
    <row r="22" ht="37.5" customHeight="1" spans="1:6">
      <c r="A22" s="369" t="s">
        <v>143</v>
      </c>
      <c r="B22" s="528" t="s">
        <v>144</v>
      </c>
      <c r="C22" s="371">
        <v>5590</v>
      </c>
      <c r="D22" s="371">
        <v>5732</v>
      </c>
      <c r="E22" s="320">
        <f t="shared" si="0"/>
        <v>0.025</v>
      </c>
      <c r="F22" s="291" t="str">
        <f t="shared" si="1"/>
        <v>是</v>
      </c>
    </row>
    <row r="23" ht="37.5" customHeight="1" spans="1:6">
      <c r="A23" s="369" t="s">
        <v>145</v>
      </c>
      <c r="B23" s="528" t="s">
        <v>146</v>
      </c>
      <c r="C23" s="371">
        <v>447</v>
      </c>
      <c r="D23" s="371">
        <v>455</v>
      </c>
      <c r="E23" s="320">
        <f t="shared" si="0"/>
        <v>0.018</v>
      </c>
      <c r="F23" s="291" t="str">
        <f t="shared" si="1"/>
        <v>是</v>
      </c>
    </row>
    <row r="24" ht="37.5" customHeight="1" spans="1:6">
      <c r="A24" s="369" t="s">
        <v>147</v>
      </c>
      <c r="B24" s="528" t="s">
        <v>148</v>
      </c>
      <c r="C24" s="371">
        <v>1191</v>
      </c>
      <c r="D24" s="371">
        <v>1327</v>
      </c>
      <c r="E24" s="320">
        <f t="shared" si="0"/>
        <v>0.114</v>
      </c>
      <c r="F24" s="291" t="str">
        <f t="shared" si="1"/>
        <v>是</v>
      </c>
    </row>
    <row r="25" ht="37.5" customHeight="1" spans="1:6">
      <c r="A25" s="369" t="s">
        <v>149</v>
      </c>
      <c r="B25" s="528" t="s">
        <v>150</v>
      </c>
      <c r="C25" s="371">
        <v>0</v>
      </c>
      <c r="D25" s="371">
        <v>3750</v>
      </c>
      <c r="E25" s="320" t="str">
        <f t="shared" si="0"/>
        <v/>
      </c>
      <c r="F25" s="291" t="str">
        <f t="shared" si="1"/>
        <v>是</v>
      </c>
    </row>
    <row r="26" ht="37.5" customHeight="1" spans="1:6">
      <c r="A26" s="369" t="s">
        <v>151</v>
      </c>
      <c r="B26" s="528" t="s">
        <v>152</v>
      </c>
      <c r="C26" s="371">
        <v>1482</v>
      </c>
      <c r="D26" s="371">
        <v>2500</v>
      </c>
      <c r="E26" s="320">
        <f t="shared" si="0"/>
        <v>0.687</v>
      </c>
      <c r="F26" s="291" t="str">
        <f t="shared" si="1"/>
        <v>是</v>
      </c>
    </row>
    <row r="27" ht="37.5" customHeight="1" spans="1:6">
      <c r="A27" s="369" t="s">
        <v>153</v>
      </c>
      <c r="B27" s="528" t="s">
        <v>154</v>
      </c>
      <c r="C27" s="371">
        <v>7</v>
      </c>
      <c r="D27" s="371">
        <v>8</v>
      </c>
      <c r="E27" s="320">
        <f t="shared" si="0"/>
        <v>0.143</v>
      </c>
      <c r="F27" s="291" t="str">
        <f t="shared" si="1"/>
        <v>是</v>
      </c>
    </row>
    <row r="28" ht="37.5" customHeight="1" spans="1:6">
      <c r="A28" s="369" t="s">
        <v>155</v>
      </c>
      <c r="B28" s="528" t="s">
        <v>156</v>
      </c>
      <c r="C28" s="371"/>
      <c r="D28" s="371"/>
      <c r="E28" s="320" t="str">
        <f t="shared" si="0"/>
        <v/>
      </c>
      <c r="F28" s="291" t="str">
        <f t="shared" si="1"/>
        <v>是</v>
      </c>
    </row>
    <row r="29" ht="37.5" customHeight="1" spans="1:6">
      <c r="A29" s="369"/>
      <c r="B29" s="528"/>
      <c r="C29" s="371"/>
      <c r="D29" s="371"/>
      <c r="E29" s="320" t="str">
        <f t="shared" si="0"/>
        <v/>
      </c>
      <c r="F29" s="291" t="str">
        <f t="shared" si="1"/>
        <v>是</v>
      </c>
    </row>
    <row r="30" s="357" customFormat="1" ht="37.5" customHeight="1" spans="1:6">
      <c r="A30" s="511"/>
      <c r="B30" s="512" t="s">
        <v>157</v>
      </c>
      <c r="C30" s="513">
        <f>SUM(C4:C28)</f>
        <v>181099</v>
      </c>
      <c r="D30" s="513">
        <f>SUM(D4:D28)</f>
        <v>186532</v>
      </c>
      <c r="E30" s="320">
        <f t="shared" si="0"/>
        <v>0.03</v>
      </c>
      <c r="F30" s="291" t="str">
        <f t="shared" si="1"/>
        <v>是</v>
      </c>
    </row>
    <row r="31" ht="37.5" customHeight="1" spans="1:6">
      <c r="A31" s="367">
        <v>230</v>
      </c>
      <c r="B31" s="529" t="s">
        <v>158</v>
      </c>
      <c r="C31" s="513">
        <f>C32+C34</f>
        <v>3751</v>
      </c>
      <c r="D31" s="513">
        <v>3948</v>
      </c>
      <c r="E31" s="320">
        <f t="shared" si="0"/>
        <v>0.053</v>
      </c>
      <c r="F31" s="291" t="str">
        <f t="shared" si="1"/>
        <v>是</v>
      </c>
    </row>
    <row r="32" ht="37.5" customHeight="1" spans="1:6">
      <c r="A32" s="530">
        <v>23006</v>
      </c>
      <c r="B32" s="531" t="s">
        <v>159</v>
      </c>
      <c r="C32" s="371">
        <v>3736</v>
      </c>
      <c r="D32" s="371">
        <v>3948</v>
      </c>
      <c r="E32" s="320">
        <f t="shared" si="0"/>
        <v>0.057</v>
      </c>
      <c r="F32" s="291" t="str">
        <f t="shared" si="1"/>
        <v>是</v>
      </c>
    </row>
    <row r="33" ht="36" hidden="1" customHeight="1" spans="1:6">
      <c r="A33" s="369">
        <v>23008</v>
      </c>
      <c r="B33" s="531" t="s">
        <v>160</v>
      </c>
      <c r="C33" s="371">
        <v>0</v>
      </c>
      <c r="D33" s="371"/>
      <c r="E33" s="532" t="str">
        <f>IF(C33&lt;&gt;0,IF((D33/C33-1)&lt;-30%,"",IF((D33/C33-1)&gt;150%,"",D33/C33-1)),"")</f>
        <v/>
      </c>
      <c r="F33" s="291" t="str">
        <f t="shared" si="1"/>
        <v>否</v>
      </c>
    </row>
    <row r="34" ht="37.5" customHeight="1" spans="1:6">
      <c r="A34" s="533">
        <v>23015</v>
      </c>
      <c r="B34" s="510" t="s">
        <v>161</v>
      </c>
      <c r="C34" s="371">
        <v>15</v>
      </c>
      <c r="D34" s="371">
        <v>0</v>
      </c>
      <c r="E34" s="320">
        <f>IF(C34&gt;0,D34/C34-1,IF(C34&lt;0,-(D34/C34-1),""))</f>
        <v>-1</v>
      </c>
      <c r="F34" s="291" t="str">
        <f t="shared" si="1"/>
        <v>是</v>
      </c>
    </row>
    <row r="35" s="491" customFormat="1" ht="36" customHeight="1" spans="1:6">
      <c r="A35" s="533">
        <v>23016</v>
      </c>
      <c r="B35" s="510" t="s">
        <v>162</v>
      </c>
      <c r="C35" s="371"/>
      <c r="D35" s="371"/>
      <c r="E35" s="320" t="str">
        <f>IF(C35&gt;0,D35/C35-1,IF(C35&lt;0,-(D35/C35-1),""))</f>
        <v/>
      </c>
      <c r="F35" s="291" t="str">
        <f t="shared" si="1"/>
        <v>否</v>
      </c>
    </row>
    <row r="36" s="491" customFormat="1" ht="37.5" customHeight="1" spans="1:6">
      <c r="A36" s="367">
        <v>231</v>
      </c>
      <c r="B36" s="514" t="s">
        <v>163</v>
      </c>
      <c r="C36" s="513">
        <v>8465</v>
      </c>
      <c r="D36" s="513">
        <v>3450</v>
      </c>
      <c r="E36" s="320">
        <f>IF(C36&gt;0,D36/C36-1,IF(C36&lt;0,-(D36/C36-1),""))</f>
        <v>-0.592</v>
      </c>
      <c r="F36" s="291" t="str">
        <f t="shared" si="1"/>
        <v>是</v>
      </c>
    </row>
    <row r="37" s="491" customFormat="1" ht="37.5" customHeight="1" spans="1:6">
      <c r="A37" s="367">
        <v>23009</v>
      </c>
      <c r="B37" s="534" t="s">
        <v>164</v>
      </c>
      <c r="C37" s="513">
        <v>3005</v>
      </c>
      <c r="D37" s="513">
        <v>0</v>
      </c>
      <c r="E37" s="320">
        <f>IF(C37&gt;0,D37/C37-1,IF(C37&lt;0,-(D37/C37-1),""))</f>
        <v>-1</v>
      </c>
      <c r="F37" s="291" t="str">
        <f t="shared" si="1"/>
        <v>是</v>
      </c>
    </row>
    <row r="38" ht="37.5" customHeight="1" spans="1:6">
      <c r="A38" s="511"/>
      <c r="B38" s="521" t="s">
        <v>165</v>
      </c>
      <c r="C38" s="513">
        <f>C30+C31+C36+C37</f>
        <v>196320</v>
      </c>
      <c r="D38" s="513">
        <f>D30+D31+D36</f>
        <v>193930</v>
      </c>
      <c r="E38" s="320">
        <f>IF(C38&gt;0,D38/C38-1,IF(C38&lt;0,-(D38/C38-1),""))</f>
        <v>-0.012</v>
      </c>
      <c r="F38" s="291" t="str">
        <f t="shared" si="1"/>
        <v>是</v>
      </c>
    </row>
    <row r="39" spans="2:4">
      <c r="B39" s="535"/>
      <c r="D39" s="536"/>
    </row>
    <row r="41" spans="4:4">
      <c r="D41" s="536"/>
    </row>
    <row r="43" spans="4:4">
      <c r="D43" s="536"/>
    </row>
    <row r="44" spans="4:4">
      <c r="D44" s="536"/>
    </row>
    <row r="46" spans="4:4">
      <c r="D46" s="536"/>
    </row>
    <row r="47" spans="4:4">
      <c r="D47" s="536"/>
    </row>
    <row r="48" spans="4:4">
      <c r="D48" s="536"/>
    </row>
    <row r="49" spans="4:4">
      <c r="D49" s="536"/>
    </row>
    <row r="51" spans="4:4">
      <c r="D51" s="536"/>
    </row>
  </sheetData>
  <autoFilter ref="A3:F39">
    <filterColumn colId="5">
      <customFilters>
        <customFilter operator="equal" val=""/>
        <customFilter operator="equal" val="是"/>
      </customFilters>
    </filterColumn>
    <extLst/>
  </autoFilter>
  <mergeCells count="1">
    <mergeCell ref="B1:E1"/>
  </mergeCells>
  <conditionalFormatting sqref="C34">
    <cfRule type="expression" dxfId="1" priority="14" stopIfTrue="1">
      <formula>"len($A:$A)=3"</formula>
    </cfRule>
  </conditionalFormatting>
  <conditionalFormatting sqref="D37">
    <cfRule type="cellIs" dxfId="2" priority="1" stopIfTrue="1" operator="lessThan">
      <formula>0</formula>
    </cfRule>
    <cfRule type="cellIs" dxfId="0" priority="2" stopIfTrue="1" operator="greaterThan">
      <formula>5</formula>
    </cfRule>
  </conditionalFormatting>
  <conditionalFormatting sqref="F4:F39">
    <cfRule type="cellIs" dxfId="2" priority="11" stopIfTrue="1" operator="lessThan">
      <formula>0</formula>
    </cfRule>
  </conditionalFormatting>
  <conditionalFormatting sqref="E2 D32 D39:E44">
    <cfRule type="cellIs" dxfId="0" priority="27" stopIfTrue="1" operator="lessThanOrEqual">
      <formula>-1</formula>
    </cfRule>
  </conditionalFormatting>
  <conditionalFormatting sqref="D33:E33 D34">
    <cfRule type="cellIs" dxfId="2" priority="29" stopIfTrue="1" operator="lessThan">
      <formula>0</formula>
    </cfRule>
    <cfRule type="cellIs" dxfId="0" priority="30" stopIfTrue="1" operator="greaterThan">
      <formula>5</formula>
    </cfRule>
  </conditionalFormatting>
  <conditionalFormatting sqref="A34:B35">
    <cfRule type="expression" dxfId="1" priority="9"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3">
    <tabColor rgb="FF00B0F0"/>
  </sheetPr>
  <dimension ref="A1:F44"/>
  <sheetViews>
    <sheetView showGridLines="0" showZeros="0" zoomScale="90" zoomScaleNormal="90" zoomScaleSheetLayoutView="85" topLeftCell="B1" workbookViewId="0">
      <pane ySplit="3" topLeftCell="A4" activePane="bottomLeft" state="frozen"/>
      <selection/>
      <selection pane="bottomLeft" activeCell="E47" sqref="E47"/>
    </sheetView>
  </sheetViews>
  <sheetFormatPr defaultColWidth="9" defaultRowHeight="14.25" outlineLevelCol="5"/>
  <cols>
    <col min="1" max="1" width="14.5" style="175" customWidth="1"/>
    <col min="2" max="2" width="50.75" style="175" customWidth="1"/>
    <col min="3" max="5" width="20.6333333333333" style="175" customWidth="1"/>
    <col min="6" max="16384" width="9" style="280"/>
  </cols>
  <sheetData>
    <row r="1" ht="45" customHeight="1" spans="1:5">
      <c r="A1" s="355"/>
      <c r="B1" s="355" t="s">
        <v>166</v>
      </c>
      <c r="C1" s="355"/>
      <c r="D1" s="355"/>
      <c r="E1" s="355"/>
    </row>
    <row r="2" ht="18.95" customHeight="1" spans="2:5">
      <c r="B2" s="492"/>
      <c r="C2" s="358"/>
      <c r="D2" s="358"/>
      <c r="E2" s="493" t="s">
        <v>39</v>
      </c>
    </row>
    <row r="3" s="489" customFormat="1" ht="45" customHeight="1" spans="1:6">
      <c r="A3" s="494" t="s">
        <v>40</v>
      </c>
      <c r="B3" s="361" t="s">
        <v>41</v>
      </c>
      <c r="C3" s="286" t="s">
        <v>167</v>
      </c>
      <c r="D3" s="286" t="s">
        <v>43</v>
      </c>
      <c r="E3" s="286" t="s">
        <v>168</v>
      </c>
      <c r="F3" s="287" t="s">
        <v>45</v>
      </c>
    </row>
    <row r="4" ht="32.1" customHeight="1" spans="1:6">
      <c r="A4" s="495" t="s">
        <v>46</v>
      </c>
      <c r="B4" s="496" t="s">
        <v>47</v>
      </c>
      <c r="C4" s="497">
        <f>SUM(C5:C19)</f>
        <v>16560</v>
      </c>
      <c r="D4" s="497">
        <f>SUM(D5:D19)</f>
        <v>19700</v>
      </c>
      <c r="E4" s="498">
        <f>IF(C4&gt;0,D4/C4-1,IF(C4&lt;0,-(D4/C4-1),""))</f>
        <v>0.19</v>
      </c>
      <c r="F4" s="291" t="str">
        <f t="shared" ref="F4:F40" si="0">IF(LEN(A4)=3,"是",IF(B4&lt;&gt;"",IF(SUM(C4:D4)&lt;&gt;0,"是","否"),"是"))</f>
        <v>是</v>
      </c>
    </row>
    <row r="5" ht="32.1" customHeight="1" spans="1:6">
      <c r="A5" s="369" t="s">
        <v>48</v>
      </c>
      <c r="B5" s="499" t="s">
        <v>49</v>
      </c>
      <c r="C5" s="500">
        <v>4630</v>
      </c>
      <c r="D5" s="501">
        <v>4687</v>
      </c>
      <c r="E5" s="498">
        <f>IF(C5&gt;0,D5/C5-1,IF(C5&lt;0,-(D5/C5-1),""))</f>
        <v>0.012</v>
      </c>
      <c r="F5" s="291" t="str">
        <f t="shared" si="0"/>
        <v>是</v>
      </c>
    </row>
    <row r="6" ht="32.1" customHeight="1" spans="1:6">
      <c r="A6" s="369" t="s">
        <v>50</v>
      </c>
      <c r="B6" s="499" t="s">
        <v>51</v>
      </c>
      <c r="C6" s="500">
        <v>450</v>
      </c>
      <c r="D6" s="502">
        <v>320</v>
      </c>
      <c r="E6" s="498">
        <f>IF(C6&gt;0,D6/C6-1,IF(C6&lt;0,-(D6/C6-1),""))</f>
        <v>-0.289</v>
      </c>
      <c r="F6" s="291" t="str">
        <f t="shared" si="0"/>
        <v>是</v>
      </c>
    </row>
    <row r="7" ht="31" customHeight="1" spans="1:6">
      <c r="A7" s="369" t="s">
        <v>52</v>
      </c>
      <c r="B7" s="499" t="s">
        <v>53</v>
      </c>
      <c r="C7" s="500">
        <v>270</v>
      </c>
      <c r="D7" s="502">
        <v>251</v>
      </c>
      <c r="E7" s="498">
        <f>IF(C7&gt;0,D7/C7-1,IF(C7&lt;0,-(D7/C7-1),""))</f>
        <v>-0.07</v>
      </c>
      <c r="F7" s="291" t="str">
        <f t="shared" si="0"/>
        <v>是</v>
      </c>
    </row>
    <row r="8" customFormat="1" ht="35" customHeight="1" spans="1:6">
      <c r="A8" s="503" t="s">
        <v>54</v>
      </c>
      <c r="B8" s="504" t="s">
        <v>55</v>
      </c>
      <c r="C8" s="505">
        <v>180</v>
      </c>
      <c r="D8" s="506">
        <v>564</v>
      </c>
      <c r="E8" s="498">
        <f>IF(C8&gt;0,D8/C8-1,IF(C8&lt;0,-(D8/C8-1),""))</f>
        <v>2.133</v>
      </c>
      <c r="F8" s="291" t="str">
        <f t="shared" si="0"/>
        <v>是</v>
      </c>
    </row>
    <row r="9" ht="32.1" customHeight="1" spans="1:6">
      <c r="A9" s="369" t="s">
        <v>56</v>
      </c>
      <c r="B9" s="499" t="s">
        <v>57</v>
      </c>
      <c r="C9" s="500">
        <v>480</v>
      </c>
      <c r="D9" s="502">
        <v>451</v>
      </c>
      <c r="E9" s="498">
        <f t="shared" ref="E9:E19" si="1">IF(C9&gt;0,D9/C9-1,IF(C9&lt;0,-(D9/C9-1),""))</f>
        <v>-0.06</v>
      </c>
      <c r="F9" s="291" t="str">
        <f t="shared" si="0"/>
        <v>是</v>
      </c>
    </row>
    <row r="10" customFormat="1" ht="33" customHeight="1" spans="1:6">
      <c r="A10" s="503" t="s">
        <v>58</v>
      </c>
      <c r="B10" s="504" t="s">
        <v>59</v>
      </c>
      <c r="C10" s="505">
        <v>570</v>
      </c>
      <c r="D10" s="506">
        <v>852</v>
      </c>
      <c r="E10" s="498">
        <f t="shared" si="1"/>
        <v>0.495</v>
      </c>
      <c r="F10" s="291" t="str">
        <f t="shared" si="0"/>
        <v>是</v>
      </c>
    </row>
    <row r="11" customFormat="1" ht="28" customHeight="1" spans="1:6">
      <c r="A11" s="503" t="s">
        <v>60</v>
      </c>
      <c r="B11" s="504" t="s">
        <v>61</v>
      </c>
      <c r="C11" s="505">
        <v>350</v>
      </c>
      <c r="D11" s="506">
        <v>768</v>
      </c>
      <c r="E11" s="498">
        <f t="shared" si="1"/>
        <v>1.194</v>
      </c>
      <c r="F11" s="291" t="str">
        <f t="shared" si="0"/>
        <v>是</v>
      </c>
    </row>
    <row r="12" customFormat="1" ht="33" customHeight="1" spans="1:6">
      <c r="A12" s="503" t="s">
        <v>62</v>
      </c>
      <c r="B12" s="504" t="s">
        <v>63</v>
      </c>
      <c r="C12" s="505">
        <v>750</v>
      </c>
      <c r="D12" s="506">
        <v>745</v>
      </c>
      <c r="E12" s="498">
        <f t="shared" si="1"/>
        <v>-0.007</v>
      </c>
      <c r="F12" s="291" t="str">
        <f t="shared" si="0"/>
        <v>是</v>
      </c>
    </row>
    <row r="13" customFormat="1" ht="36" customHeight="1" spans="1:6">
      <c r="A13" s="503" t="s">
        <v>64</v>
      </c>
      <c r="B13" s="504" t="s">
        <v>65</v>
      </c>
      <c r="C13" s="505">
        <v>2560</v>
      </c>
      <c r="D13" s="506">
        <v>4868</v>
      </c>
      <c r="E13" s="498">
        <f t="shared" si="1"/>
        <v>0.902</v>
      </c>
      <c r="F13" s="291" t="str">
        <f t="shared" si="0"/>
        <v>是</v>
      </c>
    </row>
    <row r="14" customFormat="1" ht="30" customHeight="1" spans="1:6">
      <c r="A14" s="503" t="s">
        <v>66</v>
      </c>
      <c r="B14" s="504" t="s">
        <v>67</v>
      </c>
      <c r="C14" s="505">
        <v>290</v>
      </c>
      <c r="D14" s="506">
        <v>361</v>
      </c>
      <c r="E14" s="498">
        <f t="shared" si="1"/>
        <v>0.245</v>
      </c>
      <c r="F14" s="291" t="str">
        <f t="shared" si="0"/>
        <v>是</v>
      </c>
    </row>
    <row r="15" ht="32.1" customHeight="1" spans="1:6">
      <c r="A15" s="369" t="s">
        <v>68</v>
      </c>
      <c r="B15" s="499" t="s">
        <v>69</v>
      </c>
      <c r="C15" s="500">
        <v>1100</v>
      </c>
      <c r="D15" s="502">
        <v>210</v>
      </c>
      <c r="E15" s="498">
        <f t="shared" si="1"/>
        <v>-0.809</v>
      </c>
      <c r="F15" s="291" t="str">
        <f t="shared" si="0"/>
        <v>是</v>
      </c>
    </row>
    <row r="16" customFormat="1" ht="39" customHeight="1" spans="1:6">
      <c r="A16" s="503" t="s">
        <v>70</v>
      </c>
      <c r="B16" s="504" t="s">
        <v>71</v>
      </c>
      <c r="C16" s="505">
        <v>560</v>
      </c>
      <c r="D16" s="506">
        <v>1313</v>
      </c>
      <c r="E16" s="498">
        <f t="shared" si="1"/>
        <v>1.345</v>
      </c>
      <c r="F16" s="291" t="str">
        <f t="shared" si="0"/>
        <v>是</v>
      </c>
    </row>
    <row r="17" customFormat="1" ht="37" customHeight="1" spans="1:6">
      <c r="A17" s="503" t="s">
        <v>72</v>
      </c>
      <c r="B17" s="504" t="s">
        <v>73</v>
      </c>
      <c r="C17" s="505">
        <v>4300</v>
      </c>
      <c r="D17" s="506">
        <v>4200</v>
      </c>
      <c r="E17" s="498">
        <f t="shared" si="1"/>
        <v>-0.023</v>
      </c>
      <c r="F17" s="291" t="str">
        <f t="shared" si="0"/>
        <v>是</v>
      </c>
    </row>
    <row r="18" customFormat="1" ht="28" customHeight="1" spans="1:6">
      <c r="A18" s="503" t="s">
        <v>74</v>
      </c>
      <c r="B18" s="504" t="s">
        <v>75</v>
      </c>
      <c r="C18" s="505">
        <v>70</v>
      </c>
      <c r="D18" s="506">
        <v>110</v>
      </c>
      <c r="E18" s="498">
        <f t="shared" si="1"/>
        <v>0.571</v>
      </c>
      <c r="F18" s="291" t="str">
        <f t="shared" si="0"/>
        <v>是</v>
      </c>
    </row>
    <row r="19" customFormat="1" ht="35" customHeight="1" spans="1:6">
      <c r="A19" s="578" t="s">
        <v>169</v>
      </c>
      <c r="B19" s="504" t="s">
        <v>77</v>
      </c>
      <c r="C19" s="507"/>
      <c r="D19" s="508"/>
      <c r="E19" s="498" t="str">
        <f t="shared" si="1"/>
        <v/>
      </c>
      <c r="F19" s="291" t="str">
        <f t="shared" si="0"/>
        <v>否</v>
      </c>
    </row>
    <row r="20" ht="32.1" customHeight="1" spans="1:6">
      <c r="A20" s="367" t="s">
        <v>78</v>
      </c>
      <c r="B20" s="496" t="s">
        <v>79</v>
      </c>
      <c r="C20" s="102">
        <f>SUM(C21:C28)</f>
        <v>11000</v>
      </c>
      <c r="D20" s="102">
        <f>SUM(D21:D28)</f>
        <v>9255</v>
      </c>
      <c r="E20" s="498">
        <f t="shared" ref="E20:E26" si="2">IF(C20&gt;0,D20/C20-1,IF(C20&lt;0,-(D20/C20-1),""))</f>
        <v>-0.159</v>
      </c>
      <c r="F20" s="291" t="str">
        <f t="shared" si="0"/>
        <v>是</v>
      </c>
    </row>
    <row r="21" ht="32.1" customHeight="1" spans="1:6">
      <c r="A21" s="509" t="s">
        <v>80</v>
      </c>
      <c r="B21" s="499" t="s">
        <v>81</v>
      </c>
      <c r="C21" s="104">
        <v>2000</v>
      </c>
      <c r="D21" s="371">
        <v>575</v>
      </c>
      <c r="E21" s="498">
        <f t="shared" si="2"/>
        <v>-0.713</v>
      </c>
      <c r="F21" s="291" t="str">
        <f t="shared" si="0"/>
        <v>是</v>
      </c>
    </row>
    <row r="22" ht="32.1" customHeight="1" spans="1:6">
      <c r="A22" s="369" t="s">
        <v>82</v>
      </c>
      <c r="B22" s="510" t="s">
        <v>83</v>
      </c>
      <c r="C22" s="104">
        <v>2500</v>
      </c>
      <c r="D22" s="371">
        <v>1488</v>
      </c>
      <c r="E22" s="498">
        <f t="shared" si="2"/>
        <v>-0.405</v>
      </c>
      <c r="F22" s="291" t="str">
        <f t="shared" si="0"/>
        <v>是</v>
      </c>
    </row>
    <row r="23" ht="32.1" customHeight="1" spans="1:6">
      <c r="A23" s="369" t="s">
        <v>84</v>
      </c>
      <c r="B23" s="499" t="s">
        <v>85</v>
      </c>
      <c r="C23" s="104">
        <v>800</v>
      </c>
      <c r="D23" s="371">
        <v>795</v>
      </c>
      <c r="E23" s="498">
        <f t="shared" si="2"/>
        <v>-0.006</v>
      </c>
      <c r="F23" s="291" t="str">
        <f t="shared" si="0"/>
        <v>是</v>
      </c>
    </row>
    <row r="24" ht="32.1" customHeight="1" spans="1:6">
      <c r="A24" s="369" t="s">
        <v>86</v>
      </c>
      <c r="B24" s="499" t="s">
        <v>87</v>
      </c>
      <c r="C24" s="104">
        <v>0</v>
      </c>
      <c r="D24" s="371"/>
      <c r="E24" s="498" t="str">
        <f t="shared" si="2"/>
        <v/>
      </c>
      <c r="F24" s="291" t="str">
        <f t="shared" si="0"/>
        <v>否</v>
      </c>
    </row>
    <row r="25" ht="32.1" customHeight="1" spans="1:6">
      <c r="A25" s="369" t="s">
        <v>88</v>
      </c>
      <c r="B25" s="499" t="s">
        <v>89</v>
      </c>
      <c r="C25" s="104">
        <v>2200</v>
      </c>
      <c r="D25" s="371">
        <v>4680</v>
      </c>
      <c r="E25" s="498">
        <f t="shared" si="2"/>
        <v>1.127</v>
      </c>
      <c r="F25" s="291" t="str">
        <f t="shared" si="0"/>
        <v>是</v>
      </c>
    </row>
    <row r="26" customFormat="1" ht="26" customHeight="1" spans="1:6">
      <c r="A26" s="503" t="s">
        <v>90</v>
      </c>
      <c r="B26" s="504" t="s">
        <v>91</v>
      </c>
      <c r="C26" s="507">
        <v>700</v>
      </c>
      <c r="D26" s="508">
        <v>555</v>
      </c>
      <c r="E26" s="498">
        <f t="shared" si="2"/>
        <v>-0.207</v>
      </c>
      <c r="F26" s="291" t="str">
        <f t="shared" si="0"/>
        <v>是</v>
      </c>
    </row>
    <row r="27" ht="32.1" customHeight="1" spans="1:6">
      <c r="A27" s="369" t="s">
        <v>92</v>
      </c>
      <c r="B27" s="499" t="s">
        <v>93</v>
      </c>
      <c r="C27" s="104">
        <v>300</v>
      </c>
      <c r="D27" s="371">
        <v>546</v>
      </c>
      <c r="E27" s="498">
        <f t="shared" ref="E27:E40" si="3">IF(C27&gt;0,D27/C27-1,IF(C27&lt;0,-(D27/C27-1),""))</f>
        <v>0.82</v>
      </c>
      <c r="F27" s="291" t="str">
        <f t="shared" si="0"/>
        <v>是</v>
      </c>
    </row>
    <row r="28" ht="32.1" customHeight="1" spans="1:6">
      <c r="A28" s="369" t="s">
        <v>94</v>
      </c>
      <c r="B28" s="499" t="s">
        <v>95</v>
      </c>
      <c r="C28" s="104">
        <v>2500</v>
      </c>
      <c r="D28" s="371">
        <v>616</v>
      </c>
      <c r="E28" s="498">
        <f t="shared" si="3"/>
        <v>-0.754</v>
      </c>
      <c r="F28" s="291" t="str">
        <f t="shared" si="0"/>
        <v>是</v>
      </c>
    </row>
    <row r="29" ht="32.1" customHeight="1" spans="1:6">
      <c r="A29" s="369"/>
      <c r="B29" s="499"/>
      <c r="C29" s="104"/>
      <c r="D29" s="371"/>
      <c r="E29" s="498" t="str">
        <f t="shared" si="3"/>
        <v/>
      </c>
      <c r="F29" s="291" t="str">
        <f t="shared" si="0"/>
        <v>是</v>
      </c>
    </row>
    <row r="30" s="357" customFormat="1" ht="32.1" customHeight="1" spans="1:6">
      <c r="A30" s="511"/>
      <c r="B30" s="512" t="s">
        <v>170</v>
      </c>
      <c r="C30" s="102">
        <f>C4+C20</f>
        <v>27560</v>
      </c>
      <c r="D30" s="513">
        <f>D4+D20</f>
        <v>28955</v>
      </c>
      <c r="E30" s="498">
        <f t="shared" si="3"/>
        <v>0.051</v>
      </c>
      <c r="F30" s="291" t="str">
        <f t="shared" si="0"/>
        <v>是</v>
      </c>
    </row>
    <row r="31" ht="32.1" customHeight="1" spans="1:6">
      <c r="A31" s="367">
        <v>105</v>
      </c>
      <c r="B31" s="514" t="s">
        <v>97</v>
      </c>
      <c r="C31" s="513">
        <v>2530</v>
      </c>
      <c r="D31" s="513">
        <v>3450</v>
      </c>
      <c r="E31" s="498">
        <f t="shared" si="3"/>
        <v>0.364</v>
      </c>
      <c r="F31" s="291" t="str">
        <f t="shared" si="0"/>
        <v>是</v>
      </c>
    </row>
    <row r="32" ht="32.1" customHeight="1" spans="1:6">
      <c r="A32" s="515">
        <v>110</v>
      </c>
      <c r="B32" s="516" t="s">
        <v>98</v>
      </c>
      <c r="C32" s="102">
        <f>SUM(C33:C39)</f>
        <v>151801</v>
      </c>
      <c r="D32" s="102">
        <f>SUM(D33:D39)</f>
        <v>161525</v>
      </c>
      <c r="E32" s="498">
        <f t="shared" si="3"/>
        <v>0.064</v>
      </c>
      <c r="F32" s="291" t="str">
        <f t="shared" si="0"/>
        <v>是</v>
      </c>
    </row>
    <row r="33" ht="32.1" customHeight="1" spans="1:6">
      <c r="A33" s="395">
        <v>11001</v>
      </c>
      <c r="B33" s="340" t="s">
        <v>99</v>
      </c>
      <c r="C33" s="104">
        <v>2622</v>
      </c>
      <c r="D33" s="371">
        <v>2622</v>
      </c>
      <c r="E33" s="498">
        <f t="shared" si="3"/>
        <v>0</v>
      </c>
      <c r="F33" s="291" t="str">
        <f t="shared" si="0"/>
        <v>是</v>
      </c>
    </row>
    <row r="34" ht="32.1" customHeight="1" spans="1:6">
      <c r="A34" s="395"/>
      <c r="B34" s="340" t="s">
        <v>100</v>
      </c>
      <c r="C34" s="104">
        <v>136626</v>
      </c>
      <c r="D34" s="371">
        <v>137883</v>
      </c>
      <c r="E34" s="498">
        <f t="shared" si="3"/>
        <v>0.009</v>
      </c>
      <c r="F34" s="291" t="str">
        <f t="shared" si="0"/>
        <v>是</v>
      </c>
    </row>
    <row r="35" ht="32.1" customHeight="1" spans="1:6">
      <c r="A35" s="395">
        <v>11006</v>
      </c>
      <c r="B35" s="340" t="s">
        <v>171</v>
      </c>
      <c r="C35" s="517">
        <v>0</v>
      </c>
      <c r="D35" s="371"/>
      <c r="E35" s="498" t="str">
        <f t="shared" si="3"/>
        <v/>
      </c>
      <c r="F35" s="291" t="str">
        <f t="shared" si="0"/>
        <v>否</v>
      </c>
    </row>
    <row r="36" ht="32.1" customHeight="1" spans="1:6">
      <c r="A36" s="395">
        <v>11008</v>
      </c>
      <c r="B36" s="340" t="s">
        <v>101</v>
      </c>
      <c r="C36" s="104">
        <v>2853</v>
      </c>
      <c r="D36" s="371">
        <v>3005</v>
      </c>
      <c r="E36" s="498">
        <f t="shared" si="3"/>
        <v>0.053</v>
      </c>
      <c r="F36" s="291" t="str">
        <f t="shared" si="0"/>
        <v>是</v>
      </c>
    </row>
    <row r="37" ht="32.1" customHeight="1" spans="1:6">
      <c r="A37" s="395">
        <v>11009</v>
      </c>
      <c r="B37" s="340" t="s">
        <v>102</v>
      </c>
      <c r="C37" s="104">
        <v>9700</v>
      </c>
      <c r="D37" s="371">
        <v>18000</v>
      </c>
      <c r="E37" s="498">
        <f t="shared" si="3"/>
        <v>0.856</v>
      </c>
      <c r="F37" s="291" t="str">
        <f t="shared" si="0"/>
        <v>是</v>
      </c>
    </row>
    <row r="38" s="490" customFormat="1" ht="34" customHeight="1" spans="1:6">
      <c r="A38" s="518">
        <v>11013</v>
      </c>
      <c r="B38" s="519" t="s">
        <v>103</v>
      </c>
      <c r="C38" s="507">
        <v>0</v>
      </c>
      <c r="D38" s="508"/>
      <c r="E38" s="498" t="str">
        <f t="shared" si="3"/>
        <v/>
      </c>
      <c r="F38" s="291" t="str">
        <f t="shared" si="0"/>
        <v>否</v>
      </c>
    </row>
    <row r="39" s="491" customFormat="1" ht="32.1" customHeight="1" spans="1:6">
      <c r="A39" s="395">
        <v>11015</v>
      </c>
      <c r="B39" s="346" t="s">
        <v>104</v>
      </c>
      <c r="C39" s="104"/>
      <c r="D39" s="371">
        <v>15</v>
      </c>
      <c r="E39" s="498" t="str">
        <f t="shared" si="3"/>
        <v/>
      </c>
      <c r="F39" s="291" t="str">
        <f t="shared" si="0"/>
        <v>是</v>
      </c>
    </row>
    <row r="40" ht="32.1" customHeight="1" spans="1:6">
      <c r="A40" s="520"/>
      <c r="B40" s="521" t="s">
        <v>105</v>
      </c>
      <c r="C40" s="102">
        <f>SUM(C30,C31,C32)</f>
        <v>181891</v>
      </c>
      <c r="D40" s="102">
        <f>SUM(D30,D31,D32)</f>
        <v>193930</v>
      </c>
      <c r="E40" s="498">
        <f t="shared" si="3"/>
        <v>0.066</v>
      </c>
      <c r="F40" s="291" t="str">
        <f t="shared" si="0"/>
        <v>是</v>
      </c>
    </row>
    <row r="41" spans="4:4">
      <c r="D41" s="522"/>
    </row>
    <row r="42" spans="4:4">
      <c r="D42" s="522"/>
    </row>
    <row r="43" spans="4:4">
      <c r="D43" s="522"/>
    </row>
    <row r="44" spans="4:4">
      <c r="D44" s="522"/>
    </row>
  </sheetData>
  <autoFilter ref="A3:F40">
    <filterColumn colId="5">
      <customFilters>
        <customFilter operator="equal" val="是"/>
      </customFilters>
    </filterColumn>
    <extLst/>
  </autoFilter>
  <mergeCells count="1">
    <mergeCell ref="B1:E1"/>
  </mergeCells>
  <conditionalFormatting sqref="E2">
    <cfRule type="cellIs" dxfId="0" priority="33" stopIfTrue="1" operator="lessThanOrEqual">
      <formula>-1</formula>
    </cfRule>
  </conditionalFormatting>
  <conditionalFormatting sqref="A31:B31">
    <cfRule type="expression" dxfId="1" priority="39" stopIfTrue="1">
      <formula>"len($A:$A)=3"</formula>
    </cfRule>
  </conditionalFormatting>
  <conditionalFormatting sqref="B38:B39">
    <cfRule type="expression" dxfId="1" priority="7" stopIfTrue="1">
      <formula>"len($A:$A)=3"</formula>
    </cfRule>
    <cfRule type="expression" dxfId="1" priority="8" stopIfTrue="1">
      <formula>"len($A:$A)=3"</formula>
    </cfRule>
  </conditionalFormatting>
  <conditionalFormatting sqref="C33:C34">
    <cfRule type="expression" dxfId="1" priority="37" stopIfTrue="1">
      <formula>"len($A:$A)=3"</formula>
    </cfRule>
  </conditionalFormatting>
  <conditionalFormatting sqref="C36:C39">
    <cfRule type="expression" dxfId="1" priority="35" stopIfTrue="1">
      <formula>"len($A:$A)=3"</formula>
    </cfRule>
  </conditionalFormatting>
  <conditionalFormatting sqref="F4:F58">
    <cfRule type="cellIs" dxfId="2" priority="23" stopIfTrue="1" operator="lessThan">
      <formula>0</formula>
    </cfRule>
  </conditionalFormatting>
  <conditionalFormatting sqref="A4:C28 D4 D20">
    <cfRule type="expression" dxfId="1" priority="29" stopIfTrue="1">
      <formula>"len($A:$A)=3"</formula>
    </cfRule>
  </conditionalFormatting>
  <conditionalFormatting sqref="B4:C6 D4">
    <cfRule type="expression" dxfId="1" priority="32" stopIfTrue="1">
      <formula>"len($A:$A)=3"</formula>
    </cfRule>
  </conditionalFormatting>
  <conditionalFormatting sqref="B7:C8">
    <cfRule type="expression" dxfId="1" priority="31" stopIfTrue="1">
      <formula>"len($A:$A)=3"</formula>
    </cfRule>
  </conditionalFormatting>
  <conditionalFormatting sqref="A29:C29 C39 B40:C58 D40:D44">
    <cfRule type="expression" dxfId="1" priority="40" stopIfTrue="1">
      <formula>"len($A:$A)=3"</formula>
    </cfRule>
  </conditionalFormatting>
  <conditionalFormatting sqref="B29:C29 B31 C32:C34 C38:C39 D32">
    <cfRule type="expression" dxfId="1" priority="52" stopIfTrue="1">
      <formula>"len($A:$A)=3"</formula>
    </cfRule>
  </conditionalFormatting>
  <conditionalFormatting sqref="A32:B32 A35:C35">
    <cfRule type="expression" dxfId="1" priority="12" stopIfTrue="1">
      <formula>"len($A:$A)=3"</formula>
    </cfRule>
  </conditionalFormatting>
  <conditionalFormatting sqref="B32:B34 B39">
    <cfRule type="expression" dxfId="1" priority="13" stopIfTrue="1">
      <formula>"len($A:$A)=3"</formula>
    </cfRule>
  </conditionalFormatting>
  <conditionalFormatting sqref="C32:C34 D32">
    <cfRule type="expression" dxfId="1" priority="38" stopIfTrue="1">
      <formula>"len($A:$A)=3"</formula>
    </cfRule>
  </conditionalFormatting>
  <conditionalFormatting sqref="A33:B34">
    <cfRule type="expression" dxfId="1" priority="11" stopIfTrue="1">
      <formula>"len($A:$A)=3"</formula>
    </cfRule>
  </conditionalFormatting>
  <conditionalFormatting sqref="A36:B44">
    <cfRule type="expression" dxfId="1" priority="9" stopIfTrue="1">
      <formula>"len($A:$A)=3"</formula>
    </cfRule>
  </conditionalFormatting>
  <conditionalFormatting sqref="A38:B39">
    <cfRule type="expression" dxfId="1" priority="6"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4">
    <tabColor rgb="FF00B0F0"/>
  </sheetPr>
  <dimension ref="A1:G1368"/>
  <sheetViews>
    <sheetView showGridLines="0" showZeros="0" zoomScale="70" zoomScaleNormal="70" zoomScaleSheetLayoutView="85" workbookViewId="0">
      <pane xSplit="1" ySplit="3" topLeftCell="B4" activePane="bottomRight" state="frozen"/>
      <selection/>
      <selection pane="topRight"/>
      <selection pane="bottomLeft"/>
      <selection pane="bottomRight" activeCell="E1222" sqref="E1222"/>
    </sheetView>
  </sheetViews>
  <sheetFormatPr defaultColWidth="9" defaultRowHeight="14.25" outlineLevelCol="6"/>
  <cols>
    <col min="1" max="1" width="19.1333333333333" style="173" customWidth="1"/>
    <col min="2" max="2" width="31.7666666666667" style="173" customWidth="1"/>
    <col min="3" max="4" width="20.6333333333333" style="173" customWidth="1"/>
    <col min="5" max="5" width="20.6333333333333" style="354" customWidth="1"/>
    <col min="6" max="6" width="4" style="173" customWidth="1"/>
    <col min="7" max="16384" width="9" style="173"/>
  </cols>
  <sheetData>
    <row r="1" s="242" customFormat="1" ht="45" customHeight="1" spans="2:5">
      <c r="B1" s="448" t="s">
        <v>172</v>
      </c>
      <c r="C1" s="448"/>
      <c r="D1" s="448"/>
      <c r="E1" s="448"/>
    </row>
    <row r="2" s="242" customFormat="1" ht="20.1" customHeight="1" spans="1:5">
      <c r="A2" s="449"/>
      <c r="B2" s="450"/>
      <c r="C2" s="451"/>
      <c r="D2" s="452"/>
      <c r="E2" s="452" t="s">
        <v>39</v>
      </c>
    </row>
    <row r="3" s="174" customFormat="1" ht="45" customHeight="1" spans="1:7">
      <c r="A3" s="453" t="s">
        <v>40</v>
      </c>
      <c r="B3" s="454" t="s">
        <v>41</v>
      </c>
      <c r="C3" s="453" t="s">
        <v>167</v>
      </c>
      <c r="D3" s="453" t="s">
        <v>43</v>
      </c>
      <c r="E3" s="453" t="s">
        <v>168</v>
      </c>
      <c r="F3" s="428" t="s">
        <v>45</v>
      </c>
      <c r="G3" s="174" t="s">
        <v>173</v>
      </c>
    </row>
    <row r="4" ht="36" customHeight="1" spans="1:7">
      <c r="A4" s="455" t="s">
        <v>107</v>
      </c>
      <c r="B4" s="317" t="s">
        <v>108</v>
      </c>
      <c r="C4" s="363">
        <v>36552</v>
      </c>
      <c r="D4" s="363">
        <v>39149</v>
      </c>
      <c r="E4" s="320">
        <f t="shared" ref="E4:E67" si="0">IF(C4&gt;0,D4/C4-1,IF(C4&lt;0,-(D4/C4-1),""))</f>
        <v>0.071</v>
      </c>
      <c r="F4" s="293" t="str">
        <f t="shared" ref="F4:F67" si="1">IF(LEN(A4)=3,"是",IF(B4&lt;&gt;"",IF(SUM(C4:D4)&lt;&gt;0,"是","否"),"是"))</f>
        <v>是</v>
      </c>
      <c r="G4" s="173" t="str">
        <f t="shared" ref="G4:G67" si="2">IF(LEN(A4)=3,"类",IF(LEN(A4)=5,"款","项"))</f>
        <v>类</v>
      </c>
    </row>
    <row r="5" ht="36" hidden="1" customHeight="1" spans="1:7">
      <c r="A5" s="455" t="s">
        <v>174</v>
      </c>
      <c r="B5" s="317" t="s">
        <v>175</v>
      </c>
      <c r="C5" s="363">
        <v>979</v>
      </c>
      <c r="D5" s="363">
        <v>1114</v>
      </c>
      <c r="E5" s="320">
        <f t="shared" si="0"/>
        <v>0.138</v>
      </c>
      <c r="F5" s="293" t="str">
        <f t="shared" si="1"/>
        <v>是</v>
      </c>
      <c r="G5" s="173" t="str">
        <f t="shared" si="2"/>
        <v>款</v>
      </c>
    </row>
    <row r="6" ht="36" hidden="1" customHeight="1" spans="1:7">
      <c r="A6" s="456" t="s">
        <v>176</v>
      </c>
      <c r="B6" s="322" t="s">
        <v>177</v>
      </c>
      <c r="C6" s="363">
        <v>884</v>
      </c>
      <c r="D6" s="363">
        <v>904</v>
      </c>
      <c r="E6" s="320">
        <f t="shared" si="0"/>
        <v>0.023</v>
      </c>
      <c r="F6" s="293" t="str">
        <f t="shared" si="1"/>
        <v>是</v>
      </c>
      <c r="G6" s="173" t="str">
        <f t="shared" si="2"/>
        <v>项</v>
      </c>
    </row>
    <row r="7" ht="36" hidden="1" customHeight="1" spans="1:7">
      <c r="A7" s="456" t="s">
        <v>178</v>
      </c>
      <c r="B7" s="322" t="s">
        <v>179</v>
      </c>
      <c r="C7" s="363">
        <v>80</v>
      </c>
      <c r="D7" s="363">
        <v>135</v>
      </c>
      <c r="E7" s="320">
        <f t="shared" si="0"/>
        <v>0.688</v>
      </c>
      <c r="F7" s="293" t="str">
        <f t="shared" si="1"/>
        <v>是</v>
      </c>
      <c r="G7" s="173" t="str">
        <f t="shared" si="2"/>
        <v>项</v>
      </c>
    </row>
    <row r="8" ht="36" hidden="1" customHeight="1" spans="1:7">
      <c r="A8" s="456" t="s">
        <v>180</v>
      </c>
      <c r="B8" s="322" t="s">
        <v>181</v>
      </c>
      <c r="C8" s="363">
        <v>0</v>
      </c>
      <c r="D8" s="363">
        <v>75</v>
      </c>
      <c r="E8" s="320" t="str">
        <f t="shared" si="0"/>
        <v/>
      </c>
      <c r="F8" s="293" t="str">
        <f t="shared" si="1"/>
        <v>是</v>
      </c>
      <c r="G8" s="173" t="str">
        <f t="shared" si="2"/>
        <v>项</v>
      </c>
    </row>
    <row r="9" ht="36" hidden="1" customHeight="1" spans="1:7">
      <c r="A9" s="456" t="s">
        <v>182</v>
      </c>
      <c r="B9" s="322" t="s">
        <v>183</v>
      </c>
      <c r="C9" s="363">
        <v>0</v>
      </c>
      <c r="D9" s="363">
        <v>0</v>
      </c>
      <c r="E9" s="320" t="str">
        <f t="shared" si="0"/>
        <v/>
      </c>
      <c r="F9" s="293" t="str">
        <f t="shared" si="1"/>
        <v>否</v>
      </c>
      <c r="G9" s="173" t="str">
        <f t="shared" si="2"/>
        <v>项</v>
      </c>
    </row>
    <row r="10" ht="36" hidden="1" customHeight="1" spans="1:7">
      <c r="A10" s="456" t="s">
        <v>184</v>
      </c>
      <c r="B10" s="322" t="s">
        <v>185</v>
      </c>
      <c r="C10" s="363">
        <v>0</v>
      </c>
      <c r="D10" s="323">
        <v>0</v>
      </c>
      <c r="E10" s="327" t="str">
        <f t="shared" si="0"/>
        <v/>
      </c>
      <c r="F10" s="293" t="str">
        <f t="shared" si="1"/>
        <v>否</v>
      </c>
      <c r="G10" s="173" t="str">
        <f t="shared" si="2"/>
        <v>项</v>
      </c>
    </row>
    <row r="11" ht="36" hidden="1" customHeight="1" spans="1:7">
      <c r="A11" s="456" t="s">
        <v>186</v>
      </c>
      <c r="B11" s="322" t="s">
        <v>187</v>
      </c>
      <c r="C11" s="363">
        <v>0</v>
      </c>
      <c r="D11" s="323">
        <v>0</v>
      </c>
      <c r="E11" s="327" t="str">
        <f t="shared" si="0"/>
        <v/>
      </c>
      <c r="F11" s="293" t="str">
        <f t="shared" si="1"/>
        <v>否</v>
      </c>
      <c r="G11" s="173" t="str">
        <f t="shared" si="2"/>
        <v>项</v>
      </c>
    </row>
    <row r="12" ht="36" hidden="1" customHeight="1" spans="1:7">
      <c r="A12" s="456" t="s">
        <v>188</v>
      </c>
      <c r="B12" s="322" t="s">
        <v>189</v>
      </c>
      <c r="C12" s="363">
        <v>0</v>
      </c>
      <c r="D12" s="323">
        <v>0</v>
      </c>
      <c r="E12" s="327" t="str">
        <f t="shared" si="0"/>
        <v/>
      </c>
      <c r="F12" s="293" t="str">
        <f t="shared" si="1"/>
        <v>否</v>
      </c>
      <c r="G12" s="173" t="str">
        <f t="shared" si="2"/>
        <v>项</v>
      </c>
    </row>
    <row r="13" ht="36" hidden="1" customHeight="1" spans="1:7">
      <c r="A13" s="456" t="s">
        <v>190</v>
      </c>
      <c r="B13" s="322" t="s">
        <v>191</v>
      </c>
      <c r="C13" s="363">
        <v>0</v>
      </c>
      <c r="D13" s="323">
        <v>0</v>
      </c>
      <c r="E13" s="327" t="str">
        <f t="shared" si="0"/>
        <v/>
      </c>
      <c r="F13" s="293" t="str">
        <f t="shared" si="1"/>
        <v>否</v>
      </c>
      <c r="G13" s="173" t="str">
        <f t="shared" si="2"/>
        <v>项</v>
      </c>
    </row>
    <row r="14" ht="36" hidden="1" customHeight="1" spans="1:7">
      <c r="A14" s="456" t="s">
        <v>192</v>
      </c>
      <c r="B14" s="322" t="s">
        <v>193</v>
      </c>
      <c r="C14" s="363">
        <v>0</v>
      </c>
      <c r="D14" s="323">
        <v>0</v>
      </c>
      <c r="E14" s="327" t="str">
        <f t="shared" si="0"/>
        <v/>
      </c>
      <c r="F14" s="293" t="str">
        <f t="shared" si="1"/>
        <v>否</v>
      </c>
      <c r="G14" s="173" t="str">
        <f t="shared" si="2"/>
        <v>项</v>
      </c>
    </row>
    <row r="15" ht="36" hidden="1" customHeight="1" spans="1:7">
      <c r="A15" s="456" t="s">
        <v>194</v>
      </c>
      <c r="B15" s="322" t="s">
        <v>195</v>
      </c>
      <c r="C15" s="363">
        <v>0</v>
      </c>
      <c r="D15" s="323">
        <v>0</v>
      </c>
      <c r="E15" s="327" t="str">
        <f t="shared" si="0"/>
        <v/>
      </c>
      <c r="F15" s="293" t="str">
        <f t="shared" si="1"/>
        <v>否</v>
      </c>
      <c r="G15" s="173" t="str">
        <f t="shared" si="2"/>
        <v>项</v>
      </c>
    </row>
    <row r="16" ht="36" hidden="1" customHeight="1" spans="1:7">
      <c r="A16" s="456" t="s">
        <v>196</v>
      </c>
      <c r="B16" s="322" t="s">
        <v>197</v>
      </c>
      <c r="C16" s="363">
        <v>15</v>
      </c>
      <c r="D16" s="323">
        <v>0</v>
      </c>
      <c r="E16" s="327">
        <f t="shared" si="0"/>
        <v>-1</v>
      </c>
      <c r="F16" s="293" t="str">
        <f t="shared" si="1"/>
        <v>是</v>
      </c>
      <c r="G16" s="173" t="str">
        <f t="shared" si="2"/>
        <v>项</v>
      </c>
    </row>
    <row r="17" ht="36" hidden="1" customHeight="1" spans="1:7">
      <c r="A17" s="455" t="s">
        <v>198</v>
      </c>
      <c r="B17" s="317" t="s">
        <v>199</v>
      </c>
      <c r="C17" s="363">
        <v>694</v>
      </c>
      <c r="D17" s="363">
        <v>805</v>
      </c>
      <c r="E17" s="329">
        <f t="shared" si="0"/>
        <v>0.16</v>
      </c>
      <c r="F17" s="293" t="str">
        <f t="shared" si="1"/>
        <v>是</v>
      </c>
      <c r="G17" s="173" t="str">
        <f t="shared" si="2"/>
        <v>款</v>
      </c>
    </row>
    <row r="18" ht="36" hidden="1" customHeight="1" spans="1:7">
      <c r="A18" s="456" t="s">
        <v>200</v>
      </c>
      <c r="B18" s="322" t="s">
        <v>177</v>
      </c>
      <c r="C18" s="363">
        <v>624</v>
      </c>
      <c r="D18" s="323">
        <v>670</v>
      </c>
      <c r="E18" s="327">
        <f t="shared" si="0"/>
        <v>0.074</v>
      </c>
      <c r="F18" s="293" t="str">
        <f t="shared" si="1"/>
        <v>是</v>
      </c>
      <c r="G18" s="173" t="str">
        <f t="shared" si="2"/>
        <v>项</v>
      </c>
    </row>
    <row r="19" ht="36" hidden="1" customHeight="1" spans="1:7">
      <c r="A19" s="456" t="s">
        <v>201</v>
      </c>
      <c r="B19" s="322" t="s">
        <v>179</v>
      </c>
      <c r="C19" s="363">
        <v>60</v>
      </c>
      <c r="D19" s="323">
        <v>135</v>
      </c>
      <c r="E19" s="327">
        <f t="shared" si="0"/>
        <v>1.25</v>
      </c>
      <c r="F19" s="293" t="str">
        <f t="shared" si="1"/>
        <v>是</v>
      </c>
      <c r="G19" s="173" t="str">
        <f t="shared" si="2"/>
        <v>项</v>
      </c>
    </row>
    <row r="20" ht="36" hidden="1" customHeight="1" spans="1:7">
      <c r="A20" s="456" t="s">
        <v>202</v>
      </c>
      <c r="B20" s="322" t="s">
        <v>181</v>
      </c>
      <c r="C20" s="363">
        <v>0</v>
      </c>
      <c r="D20" s="323">
        <v>0</v>
      </c>
      <c r="E20" s="327" t="str">
        <f t="shared" si="0"/>
        <v/>
      </c>
      <c r="F20" s="293" t="str">
        <f t="shared" si="1"/>
        <v>否</v>
      </c>
      <c r="G20" s="173" t="str">
        <f t="shared" si="2"/>
        <v>项</v>
      </c>
    </row>
    <row r="21" ht="36" hidden="1" customHeight="1" spans="1:7">
      <c r="A21" s="456" t="s">
        <v>203</v>
      </c>
      <c r="B21" s="322" t="s">
        <v>204</v>
      </c>
      <c r="C21" s="363">
        <v>0</v>
      </c>
      <c r="D21" s="323">
        <v>0</v>
      </c>
      <c r="E21" s="327" t="str">
        <f t="shared" si="0"/>
        <v/>
      </c>
      <c r="F21" s="293" t="str">
        <f t="shared" si="1"/>
        <v>否</v>
      </c>
      <c r="G21" s="173" t="str">
        <f t="shared" si="2"/>
        <v>项</v>
      </c>
    </row>
    <row r="22" ht="36" hidden="1" customHeight="1" spans="1:7">
      <c r="A22" s="456" t="s">
        <v>205</v>
      </c>
      <c r="B22" s="322" t="s">
        <v>206</v>
      </c>
      <c r="C22" s="363">
        <v>0</v>
      </c>
      <c r="D22" s="323">
        <v>0</v>
      </c>
      <c r="E22" s="327" t="str">
        <f t="shared" si="0"/>
        <v/>
      </c>
      <c r="F22" s="293" t="str">
        <f t="shared" si="1"/>
        <v>否</v>
      </c>
      <c r="G22" s="173" t="str">
        <f t="shared" si="2"/>
        <v>项</v>
      </c>
    </row>
    <row r="23" ht="36" hidden="1" customHeight="1" spans="1:7">
      <c r="A23" s="456" t="s">
        <v>207</v>
      </c>
      <c r="B23" s="322" t="s">
        <v>208</v>
      </c>
      <c r="C23" s="363">
        <v>0</v>
      </c>
      <c r="D23" s="323">
        <v>0</v>
      </c>
      <c r="E23" s="327" t="str">
        <f t="shared" si="0"/>
        <v/>
      </c>
      <c r="F23" s="293" t="str">
        <f t="shared" si="1"/>
        <v>否</v>
      </c>
      <c r="G23" s="173" t="str">
        <f t="shared" si="2"/>
        <v>项</v>
      </c>
    </row>
    <row r="24" ht="36" hidden="1" customHeight="1" spans="1:7">
      <c r="A24" s="456" t="s">
        <v>209</v>
      </c>
      <c r="B24" s="322" t="s">
        <v>195</v>
      </c>
      <c r="C24" s="363">
        <v>0</v>
      </c>
      <c r="D24" s="323">
        <v>0</v>
      </c>
      <c r="E24" s="327" t="str">
        <f t="shared" si="0"/>
        <v/>
      </c>
      <c r="F24" s="293" t="str">
        <f t="shared" si="1"/>
        <v>否</v>
      </c>
      <c r="G24" s="173" t="str">
        <f t="shared" si="2"/>
        <v>项</v>
      </c>
    </row>
    <row r="25" ht="36" hidden="1" customHeight="1" spans="1:7">
      <c r="A25" s="456" t="s">
        <v>210</v>
      </c>
      <c r="B25" s="322" t="s">
        <v>211</v>
      </c>
      <c r="C25" s="363">
        <v>10</v>
      </c>
      <c r="D25" s="323">
        <v>0</v>
      </c>
      <c r="E25" s="327">
        <f t="shared" si="0"/>
        <v>-1</v>
      </c>
      <c r="F25" s="293" t="str">
        <f t="shared" si="1"/>
        <v>是</v>
      </c>
      <c r="G25" s="173" t="str">
        <f t="shared" si="2"/>
        <v>项</v>
      </c>
    </row>
    <row r="26" ht="36" hidden="1" customHeight="1" spans="1:7">
      <c r="A26" s="455" t="s">
        <v>212</v>
      </c>
      <c r="B26" s="317" t="s">
        <v>213</v>
      </c>
      <c r="C26" s="363">
        <v>7388</v>
      </c>
      <c r="D26" s="363">
        <v>9452</v>
      </c>
      <c r="E26" s="329">
        <f t="shared" si="0"/>
        <v>0.279</v>
      </c>
      <c r="F26" s="293" t="str">
        <f t="shared" si="1"/>
        <v>是</v>
      </c>
      <c r="G26" s="173" t="str">
        <f t="shared" si="2"/>
        <v>款</v>
      </c>
    </row>
    <row r="27" ht="36" hidden="1" customHeight="1" spans="1:7">
      <c r="A27" s="456" t="s">
        <v>214</v>
      </c>
      <c r="B27" s="322" t="s">
        <v>177</v>
      </c>
      <c r="C27" s="363">
        <v>5288</v>
      </c>
      <c r="D27" s="323">
        <v>5830</v>
      </c>
      <c r="E27" s="327">
        <f t="shared" si="0"/>
        <v>0.102</v>
      </c>
      <c r="F27" s="293" t="str">
        <f t="shared" si="1"/>
        <v>是</v>
      </c>
      <c r="G27" s="173" t="str">
        <f t="shared" si="2"/>
        <v>项</v>
      </c>
    </row>
    <row r="28" ht="36" hidden="1" customHeight="1" spans="1:7">
      <c r="A28" s="456" t="s">
        <v>215</v>
      </c>
      <c r="B28" s="322" t="s">
        <v>179</v>
      </c>
      <c r="C28" s="363">
        <v>1680</v>
      </c>
      <c r="D28" s="323">
        <v>2365</v>
      </c>
      <c r="E28" s="327">
        <f t="shared" si="0"/>
        <v>0.408</v>
      </c>
      <c r="F28" s="293" t="str">
        <f t="shared" si="1"/>
        <v>是</v>
      </c>
      <c r="G28" s="173" t="str">
        <f t="shared" si="2"/>
        <v>项</v>
      </c>
    </row>
    <row r="29" ht="36" hidden="1" customHeight="1" spans="1:7">
      <c r="A29" s="456" t="s">
        <v>216</v>
      </c>
      <c r="B29" s="322" t="s">
        <v>181</v>
      </c>
      <c r="C29" s="363">
        <v>361</v>
      </c>
      <c r="D29" s="323">
        <v>523</v>
      </c>
      <c r="E29" s="327">
        <f t="shared" si="0"/>
        <v>0.449</v>
      </c>
      <c r="F29" s="293" t="str">
        <f t="shared" si="1"/>
        <v>是</v>
      </c>
      <c r="G29" s="173" t="str">
        <f t="shared" si="2"/>
        <v>项</v>
      </c>
    </row>
    <row r="30" ht="36" hidden="1" customHeight="1" spans="1:7">
      <c r="A30" s="456" t="s">
        <v>217</v>
      </c>
      <c r="B30" s="322" t="s">
        <v>218</v>
      </c>
      <c r="C30" s="363">
        <v>0</v>
      </c>
      <c r="D30" s="323">
        <v>0</v>
      </c>
      <c r="E30" s="327" t="str">
        <f t="shared" si="0"/>
        <v/>
      </c>
      <c r="F30" s="293" t="str">
        <f t="shared" si="1"/>
        <v>否</v>
      </c>
      <c r="G30" s="173" t="str">
        <f t="shared" si="2"/>
        <v>项</v>
      </c>
    </row>
    <row r="31" ht="36" hidden="1" customHeight="1" spans="1:7">
      <c r="A31" s="456" t="s">
        <v>219</v>
      </c>
      <c r="B31" s="322" t="s">
        <v>220</v>
      </c>
      <c r="C31" s="363">
        <v>0</v>
      </c>
      <c r="D31" s="323">
        <v>0</v>
      </c>
      <c r="E31" s="327" t="str">
        <f t="shared" si="0"/>
        <v/>
      </c>
      <c r="F31" s="293" t="str">
        <f t="shared" si="1"/>
        <v>否</v>
      </c>
      <c r="G31" s="173" t="str">
        <f t="shared" si="2"/>
        <v>项</v>
      </c>
    </row>
    <row r="32" ht="36" hidden="1" customHeight="1" spans="1:7">
      <c r="A32" s="456" t="s">
        <v>221</v>
      </c>
      <c r="B32" s="322" t="s">
        <v>222</v>
      </c>
      <c r="C32" s="363">
        <v>0</v>
      </c>
      <c r="D32" s="323">
        <v>0</v>
      </c>
      <c r="E32" s="327" t="str">
        <f t="shared" si="0"/>
        <v/>
      </c>
      <c r="F32" s="293" t="str">
        <f t="shared" si="1"/>
        <v>否</v>
      </c>
      <c r="G32" s="173" t="str">
        <f t="shared" si="2"/>
        <v>项</v>
      </c>
    </row>
    <row r="33" ht="36" hidden="1" customHeight="1" spans="1:7">
      <c r="A33" s="456" t="s">
        <v>223</v>
      </c>
      <c r="B33" s="322" t="s">
        <v>224</v>
      </c>
      <c r="C33" s="363">
        <v>30</v>
      </c>
      <c r="D33" s="323">
        <v>65</v>
      </c>
      <c r="E33" s="327">
        <f t="shared" si="0"/>
        <v>1.167</v>
      </c>
      <c r="F33" s="293" t="str">
        <f t="shared" si="1"/>
        <v>是</v>
      </c>
      <c r="G33" s="173" t="str">
        <f t="shared" si="2"/>
        <v>项</v>
      </c>
    </row>
    <row r="34" ht="36" hidden="1" customHeight="1" spans="1:7">
      <c r="A34" s="456" t="s">
        <v>225</v>
      </c>
      <c r="B34" s="322" t="s">
        <v>226</v>
      </c>
      <c r="C34" s="363">
        <v>0</v>
      </c>
      <c r="D34" s="323">
        <v>0</v>
      </c>
      <c r="E34" s="327" t="str">
        <f t="shared" si="0"/>
        <v/>
      </c>
      <c r="F34" s="293" t="str">
        <f t="shared" si="1"/>
        <v>否</v>
      </c>
      <c r="G34" s="173" t="str">
        <f t="shared" si="2"/>
        <v>项</v>
      </c>
    </row>
    <row r="35" ht="36" hidden="1" customHeight="1" spans="1:7">
      <c r="A35" s="456" t="s">
        <v>227</v>
      </c>
      <c r="B35" s="322" t="s">
        <v>195</v>
      </c>
      <c r="C35" s="363">
        <v>19</v>
      </c>
      <c r="D35" s="323">
        <v>19</v>
      </c>
      <c r="E35" s="327">
        <f t="shared" si="0"/>
        <v>0</v>
      </c>
      <c r="F35" s="293" t="str">
        <f t="shared" si="1"/>
        <v>是</v>
      </c>
      <c r="G35" s="173" t="str">
        <f t="shared" si="2"/>
        <v>项</v>
      </c>
    </row>
    <row r="36" ht="36" hidden="1" customHeight="1" spans="1:7">
      <c r="A36" s="457" t="s">
        <v>228</v>
      </c>
      <c r="B36" s="322" t="s">
        <v>229</v>
      </c>
      <c r="C36" s="363">
        <v>10</v>
      </c>
      <c r="D36" s="323">
        <v>650</v>
      </c>
      <c r="E36" s="327">
        <f t="shared" si="0"/>
        <v>64</v>
      </c>
      <c r="F36" s="293" t="str">
        <f t="shared" si="1"/>
        <v>是</v>
      </c>
      <c r="G36" s="173" t="str">
        <f t="shared" si="2"/>
        <v>项</v>
      </c>
    </row>
    <row r="37" ht="36" hidden="1" customHeight="1" spans="1:7">
      <c r="A37" s="455" t="s">
        <v>230</v>
      </c>
      <c r="B37" s="317" t="s">
        <v>231</v>
      </c>
      <c r="C37" s="363">
        <v>598</v>
      </c>
      <c r="D37" s="363">
        <v>672</v>
      </c>
      <c r="E37" s="329">
        <f t="shared" si="0"/>
        <v>0.124</v>
      </c>
      <c r="F37" s="293" t="str">
        <f t="shared" si="1"/>
        <v>是</v>
      </c>
      <c r="G37" s="173" t="str">
        <f t="shared" si="2"/>
        <v>款</v>
      </c>
    </row>
    <row r="38" ht="36" hidden="1" customHeight="1" spans="1:7">
      <c r="A38" s="456" t="s">
        <v>232</v>
      </c>
      <c r="B38" s="322" t="s">
        <v>177</v>
      </c>
      <c r="C38" s="363">
        <v>578</v>
      </c>
      <c r="D38" s="323">
        <v>562</v>
      </c>
      <c r="E38" s="327">
        <f t="shared" si="0"/>
        <v>-0.028</v>
      </c>
      <c r="F38" s="293" t="str">
        <f t="shared" si="1"/>
        <v>是</v>
      </c>
      <c r="G38" s="173" t="str">
        <f t="shared" si="2"/>
        <v>项</v>
      </c>
    </row>
    <row r="39" ht="36" hidden="1" customHeight="1" spans="1:7">
      <c r="A39" s="456" t="s">
        <v>233</v>
      </c>
      <c r="B39" s="322" t="s">
        <v>179</v>
      </c>
      <c r="C39" s="363">
        <v>20</v>
      </c>
      <c r="D39" s="323">
        <v>110</v>
      </c>
      <c r="E39" s="327">
        <f t="shared" si="0"/>
        <v>4.5</v>
      </c>
      <c r="F39" s="293" t="str">
        <f t="shared" si="1"/>
        <v>是</v>
      </c>
      <c r="G39" s="173" t="str">
        <f t="shared" si="2"/>
        <v>项</v>
      </c>
    </row>
    <row r="40" ht="36" hidden="1" customHeight="1" spans="1:7">
      <c r="A40" s="456" t="s">
        <v>234</v>
      </c>
      <c r="B40" s="322" t="s">
        <v>181</v>
      </c>
      <c r="C40" s="363">
        <v>0</v>
      </c>
      <c r="D40" s="323">
        <v>0</v>
      </c>
      <c r="E40" s="327" t="str">
        <f t="shared" si="0"/>
        <v/>
      </c>
      <c r="F40" s="293" t="str">
        <f t="shared" si="1"/>
        <v>否</v>
      </c>
      <c r="G40" s="173" t="str">
        <f t="shared" si="2"/>
        <v>项</v>
      </c>
    </row>
    <row r="41" ht="36" hidden="1" customHeight="1" spans="1:7">
      <c r="A41" s="456" t="s">
        <v>235</v>
      </c>
      <c r="B41" s="322" t="s">
        <v>236</v>
      </c>
      <c r="C41" s="363">
        <v>0</v>
      </c>
      <c r="D41" s="323">
        <v>0</v>
      </c>
      <c r="E41" s="327" t="str">
        <f t="shared" si="0"/>
        <v/>
      </c>
      <c r="F41" s="293" t="str">
        <f t="shared" si="1"/>
        <v>否</v>
      </c>
      <c r="G41" s="173" t="str">
        <f t="shared" si="2"/>
        <v>项</v>
      </c>
    </row>
    <row r="42" ht="36" hidden="1" customHeight="1" spans="1:7">
      <c r="A42" s="456" t="s">
        <v>237</v>
      </c>
      <c r="B42" s="322" t="s">
        <v>238</v>
      </c>
      <c r="C42" s="363">
        <v>0</v>
      </c>
      <c r="D42" s="323">
        <v>0</v>
      </c>
      <c r="E42" s="327" t="str">
        <f t="shared" si="0"/>
        <v/>
      </c>
      <c r="F42" s="293" t="str">
        <f t="shared" si="1"/>
        <v>否</v>
      </c>
      <c r="G42" s="173" t="str">
        <f t="shared" si="2"/>
        <v>项</v>
      </c>
    </row>
    <row r="43" ht="36" hidden="1" customHeight="1" spans="1:7">
      <c r="A43" s="456" t="s">
        <v>239</v>
      </c>
      <c r="B43" s="322" t="s">
        <v>240</v>
      </c>
      <c r="C43" s="363">
        <v>0</v>
      </c>
      <c r="D43" s="323">
        <v>0</v>
      </c>
      <c r="E43" s="327" t="str">
        <f t="shared" si="0"/>
        <v/>
      </c>
      <c r="F43" s="293" t="str">
        <f t="shared" si="1"/>
        <v>否</v>
      </c>
      <c r="G43" s="173" t="str">
        <f t="shared" si="2"/>
        <v>项</v>
      </c>
    </row>
    <row r="44" ht="36" hidden="1" customHeight="1" spans="1:7">
      <c r="A44" s="456" t="s">
        <v>241</v>
      </c>
      <c r="B44" s="322" t="s">
        <v>242</v>
      </c>
      <c r="C44" s="363">
        <v>0</v>
      </c>
      <c r="D44" s="323">
        <v>0</v>
      </c>
      <c r="E44" s="327" t="str">
        <f t="shared" si="0"/>
        <v/>
      </c>
      <c r="F44" s="293" t="str">
        <f t="shared" si="1"/>
        <v>否</v>
      </c>
      <c r="G44" s="173" t="str">
        <f t="shared" si="2"/>
        <v>项</v>
      </c>
    </row>
    <row r="45" ht="36" hidden="1" customHeight="1" spans="1:7">
      <c r="A45" s="456" t="s">
        <v>243</v>
      </c>
      <c r="B45" s="322" t="s">
        <v>244</v>
      </c>
      <c r="C45" s="363">
        <v>0</v>
      </c>
      <c r="D45" s="323">
        <v>0</v>
      </c>
      <c r="E45" s="327" t="str">
        <f t="shared" si="0"/>
        <v/>
      </c>
      <c r="F45" s="293" t="str">
        <f t="shared" si="1"/>
        <v>否</v>
      </c>
      <c r="G45" s="173" t="str">
        <f t="shared" si="2"/>
        <v>项</v>
      </c>
    </row>
    <row r="46" ht="36" hidden="1" customHeight="1" spans="1:7">
      <c r="A46" s="456" t="s">
        <v>245</v>
      </c>
      <c r="B46" s="322" t="s">
        <v>195</v>
      </c>
      <c r="C46" s="363">
        <v>0</v>
      </c>
      <c r="D46" s="323">
        <v>0</v>
      </c>
      <c r="E46" s="327" t="str">
        <f t="shared" si="0"/>
        <v/>
      </c>
      <c r="F46" s="293" t="str">
        <f t="shared" si="1"/>
        <v>否</v>
      </c>
      <c r="G46" s="173" t="str">
        <f t="shared" si="2"/>
        <v>项</v>
      </c>
    </row>
    <row r="47" ht="36" hidden="1" customHeight="1" spans="1:7">
      <c r="A47" s="456" t="s">
        <v>246</v>
      </c>
      <c r="B47" s="322" t="s">
        <v>247</v>
      </c>
      <c r="C47" s="363">
        <v>0</v>
      </c>
      <c r="D47" s="323">
        <v>0</v>
      </c>
      <c r="E47" s="327" t="str">
        <f t="shared" si="0"/>
        <v/>
      </c>
      <c r="F47" s="293" t="str">
        <f t="shared" si="1"/>
        <v>否</v>
      </c>
      <c r="G47" s="173" t="str">
        <f t="shared" si="2"/>
        <v>项</v>
      </c>
    </row>
    <row r="48" ht="36" hidden="1" customHeight="1" spans="1:7">
      <c r="A48" s="455" t="s">
        <v>248</v>
      </c>
      <c r="B48" s="317" t="s">
        <v>249</v>
      </c>
      <c r="C48" s="363">
        <v>270</v>
      </c>
      <c r="D48" s="363">
        <v>436</v>
      </c>
      <c r="E48" s="329">
        <f t="shared" si="0"/>
        <v>0.615</v>
      </c>
      <c r="F48" s="293" t="str">
        <f t="shared" si="1"/>
        <v>是</v>
      </c>
      <c r="G48" s="173" t="str">
        <f t="shared" si="2"/>
        <v>款</v>
      </c>
    </row>
    <row r="49" ht="36" hidden="1" customHeight="1" spans="1:7">
      <c r="A49" s="456" t="s">
        <v>250</v>
      </c>
      <c r="B49" s="322" t="s">
        <v>177</v>
      </c>
      <c r="C49" s="363">
        <v>259</v>
      </c>
      <c r="D49" s="323">
        <v>305</v>
      </c>
      <c r="E49" s="327">
        <f t="shared" si="0"/>
        <v>0.178</v>
      </c>
      <c r="F49" s="293" t="str">
        <f t="shared" si="1"/>
        <v>是</v>
      </c>
      <c r="G49" s="173" t="str">
        <f t="shared" si="2"/>
        <v>项</v>
      </c>
    </row>
    <row r="50" ht="36" hidden="1" customHeight="1" spans="1:7">
      <c r="A50" s="456" t="s">
        <v>251</v>
      </c>
      <c r="B50" s="322" t="s">
        <v>179</v>
      </c>
      <c r="C50" s="363">
        <v>10</v>
      </c>
      <c r="D50" s="323">
        <v>6</v>
      </c>
      <c r="E50" s="327">
        <f t="shared" si="0"/>
        <v>-0.4</v>
      </c>
      <c r="F50" s="293" t="str">
        <f t="shared" si="1"/>
        <v>是</v>
      </c>
      <c r="G50" s="173" t="str">
        <f t="shared" si="2"/>
        <v>项</v>
      </c>
    </row>
    <row r="51" ht="36" hidden="1" customHeight="1" spans="1:7">
      <c r="A51" s="456" t="s">
        <v>252</v>
      </c>
      <c r="B51" s="322" t="s">
        <v>181</v>
      </c>
      <c r="C51" s="363">
        <v>0</v>
      </c>
      <c r="D51" s="323">
        <v>0</v>
      </c>
      <c r="E51" s="327" t="str">
        <f t="shared" si="0"/>
        <v/>
      </c>
      <c r="F51" s="293" t="str">
        <f t="shared" si="1"/>
        <v>否</v>
      </c>
      <c r="G51" s="173" t="str">
        <f t="shared" si="2"/>
        <v>项</v>
      </c>
    </row>
    <row r="52" ht="36" hidden="1" customHeight="1" spans="1:7">
      <c r="A52" s="456" t="s">
        <v>253</v>
      </c>
      <c r="B52" s="322" t="s">
        <v>254</v>
      </c>
      <c r="C52" s="363">
        <v>0</v>
      </c>
      <c r="D52" s="323">
        <v>0</v>
      </c>
      <c r="E52" s="327" t="str">
        <f t="shared" si="0"/>
        <v/>
      </c>
      <c r="F52" s="293" t="str">
        <f t="shared" si="1"/>
        <v>否</v>
      </c>
      <c r="G52" s="173" t="str">
        <f t="shared" si="2"/>
        <v>项</v>
      </c>
    </row>
    <row r="53" ht="36" hidden="1" customHeight="1" spans="1:7">
      <c r="A53" s="456" t="s">
        <v>255</v>
      </c>
      <c r="B53" s="322" t="s">
        <v>256</v>
      </c>
      <c r="C53" s="363">
        <v>0</v>
      </c>
      <c r="D53" s="323">
        <v>0</v>
      </c>
      <c r="E53" s="327" t="str">
        <f t="shared" si="0"/>
        <v/>
      </c>
      <c r="F53" s="293" t="str">
        <f t="shared" si="1"/>
        <v>否</v>
      </c>
      <c r="G53" s="173" t="str">
        <f t="shared" si="2"/>
        <v>项</v>
      </c>
    </row>
    <row r="54" ht="36" hidden="1" customHeight="1" spans="1:7">
      <c r="A54" s="456" t="s">
        <v>257</v>
      </c>
      <c r="B54" s="322" t="s">
        <v>258</v>
      </c>
      <c r="C54" s="363">
        <v>0</v>
      </c>
      <c r="D54" s="323">
        <v>0</v>
      </c>
      <c r="E54" s="327" t="str">
        <f t="shared" si="0"/>
        <v/>
      </c>
      <c r="F54" s="293" t="str">
        <f t="shared" si="1"/>
        <v>否</v>
      </c>
      <c r="G54" s="173" t="str">
        <f t="shared" si="2"/>
        <v>项</v>
      </c>
    </row>
    <row r="55" ht="36" hidden="1" customHeight="1" spans="1:7">
      <c r="A55" s="456" t="s">
        <v>259</v>
      </c>
      <c r="B55" s="322" t="s">
        <v>260</v>
      </c>
      <c r="C55" s="363">
        <v>1</v>
      </c>
      <c r="D55" s="323">
        <v>125</v>
      </c>
      <c r="E55" s="327">
        <f t="shared" si="0"/>
        <v>124</v>
      </c>
      <c r="F55" s="293" t="str">
        <f t="shared" si="1"/>
        <v>是</v>
      </c>
      <c r="G55" s="173" t="str">
        <f t="shared" si="2"/>
        <v>项</v>
      </c>
    </row>
    <row r="56" ht="36" hidden="1" customHeight="1" spans="1:7">
      <c r="A56" s="456" t="s">
        <v>261</v>
      </c>
      <c r="B56" s="322" t="s">
        <v>262</v>
      </c>
      <c r="C56" s="363">
        <v>0</v>
      </c>
      <c r="D56" s="323">
        <v>0</v>
      </c>
      <c r="E56" s="327" t="str">
        <f t="shared" si="0"/>
        <v/>
      </c>
      <c r="F56" s="293" t="str">
        <f t="shared" si="1"/>
        <v>否</v>
      </c>
      <c r="G56" s="173" t="str">
        <f t="shared" si="2"/>
        <v>项</v>
      </c>
    </row>
    <row r="57" ht="36" hidden="1" customHeight="1" spans="1:7">
      <c r="A57" s="456" t="s">
        <v>263</v>
      </c>
      <c r="B57" s="322" t="s">
        <v>195</v>
      </c>
      <c r="C57" s="363">
        <v>0</v>
      </c>
      <c r="D57" s="323">
        <v>0</v>
      </c>
      <c r="E57" s="327" t="str">
        <f t="shared" si="0"/>
        <v/>
      </c>
      <c r="F57" s="293" t="str">
        <f t="shared" si="1"/>
        <v>否</v>
      </c>
      <c r="G57" s="173" t="str">
        <f t="shared" si="2"/>
        <v>项</v>
      </c>
    </row>
    <row r="58" ht="36" hidden="1" customHeight="1" spans="1:7">
      <c r="A58" s="456" t="s">
        <v>264</v>
      </c>
      <c r="B58" s="322" t="s">
        <v>265</v>
      </c>
      <c r="C58" s="363">
        <v>0</v>
      </c>
      <c r="D58" s="323">
        <v>0</v>
      </c>
      <c r="E58" s="327" t="str">
        <f t="shared" si="0"/>
        <v/>
      </c>
      <c r="F58" s="293" t="str">
        <f t="shared" si="1"/>
        <v>否</v>
      </c>
      <c r="G58" s="173" t="str">
        <f t="shared" si="2"/>
        <v>项</v>
      </c>
    </row>
    <row r="59" ht="36" hidden="1" customHeight="1" spans="1:7">
      <c r="A59" s="455" t="s">
        <v>266</v>
      </c>
      <c r="B59" s="317" t="s">
        <v>267</v>
      </c>
      <c r="C59" s="363">
        <v>1229</v>
      </c>
      <c r="D59" s="363">
        <v>1255</v>
      </c>
      <c r="E59" s="329">
        <f t="shared" si="0"/>
        <v>0.021</v>
      </c>
      <c r="F59" s="293" t="str">
        <f t="shared" si="1"/>
        <v>是</v>
      </c>
      <c r="G59" s="173" t="str">
        <f t="shared" si="2"/>
        <v>款</v>
      </c>
    </row>
    <row r="60" ht="36" hidden="1" customHeight="1" spans="1:7">
      <c r="A60" s="456" t="s">
        <v>268</v>
      </c>
      <c r="B60" s="322" t="s">
        <v>177</v>
      </c>
      <c r="C60" s="363">
        <v>1104</v>
      </c>
      <c r="D60" s="323">
        <v>1135</v>
      </c>
      <c r="E60" s="327">
        <f t="shared" si="0"/>
        <v>0.028</v>
      </c>
      <c r="F60" s="293" t="str">
        <f t="shared" si="1"/>
        <v>是</v>
      </c>
      <c r="G60" s="173" t="str">
        <f t="shared" si="2"/>
        <v>项</v>
      </c>
    </row>
    <row r="61" ht="36" hidden="1" customHeight="1" spans="1:7">
      <c r="A61" s="456" t="s">
        <v>269</v>
      </c>
      <c r="B61" s="322" t="s">
        <v>179</v>
      </c>
      <c r="C61" s="363">
        <v>50</v>
      </c>
      <c r="D61" s="323">
        <v>75</v>
      </c>
      <c r="E61" s="327">
        <f t="shared" si="0"/>
        <v>0.5</v>
      </c>
      <c r="F61" s="293" t="str">
        <f t="shared" si="1"/>
        <v>是</v>
      </c>
      <c r="G61" s="173" t="str">
        <f t="shared" si="2"/>
        <v>项</v>
      </c>
    </row>
    <row r="62" ht="36" hidden="1" customHeight="1" spans="1:7">
      <c r="A62" s="456" t="s">
        <v>270</v>
      </c>
      <c r="B62" s="322" t="s">
        <v>181</v>
      </c>
      <c r="C62" s="363">
        <v>0</v>
      </c>
      <c r="D62" s="323">
        <v>0</v>
      </c>
      <c r="E62" s="327" t="str">
        <f t="shared" si="0"/>
        <v/>
      </c>
      <c r="F62" s="293" t="str">
        <f t="shared" si="1"/>
        <v>否</v>
      </c>
      <c r="G62" s="173" t="str">
        <f t="shared" si="2"/>
        <v>项</v>
      </c>
    </row>
    <row r="63" ht="36" hidden="1" customHeight="1" spans="1:7">
      <c r="A63" s="456" t="s">
        <v>271</v>
      </c>
      <c r="B63" s="322" t="s">
        <v>272</v>
      </c>
      <c r="C63" s="363">
        <v>5</v>
      </c>
      <c r="D63" s="323">
        <v>0</v>
      </c>
      <c r="E63" s="327">
        <f t="shared" si="0"/>
        <v>-1</v>
      </c>
      <c r="F63" s="293" t="str">
        <f t="shared" si="1"/>
        <v>是</v>
      </c>
      <c r="G63" s="173" t="str">
        <f t="shared" si="2"/>
        <v>项</v>
      </c>
    </row>
    <row r="64" ht="36" hidden="1" customHeight="1" spans="1:7">
      <c r="A64" s="456" t="s">
        <v>273</v>
      </c>
      <c r="B64" s="322" t="s">
        <v>274</v>
      </c>
      <c r="C64" s="363">
        <v>0</v>
      </c>
      <c r="D64" s="323">
        <v>0</v>
      </c>
      <c r="E64" s="327" t="str">
        <f t="shared" si="0"/>
        <v/>
      </c>
      <c r="F64" s="293" t="str">
        <f t="shared" si="1"/>
        <v>否</v>
      </c>
      <c r="G64" s="173" t="str">
        <f t="shared" si="2"/>
        <v>项</v>
      </c>
    </row>
    <row r="65" ht="36" hidden="1" customHeight="1" spans="1:7">
      <c r="A65" s="456" t="s">
        <v>275</v>
      </c>
      <c r="B65" s="322" t="s">
        <v>276</v>
      </c>
      <c r="C65" s="363">
        <v>0</v>
      </c>
      <c r="D65" s="323">
        <v>0</v>
      </c>
      <c r="E65" s="327" t="str">
        <f t="shared" si="0"/>
        <v/>
      </c>
      <c r="F65" s="293" t="str">
        <f t="shared" si="1"/>
        <v>否</v>
      </c>
      <c r="G65" s="173" t="str">
        <f t="shared" si="2"/>
        <v>项</v>
      </c>
    </row>
    <row r="66" ht="36" hidden="1" customHeight="1" spans="1:7">
      <c r="A66" s="456" t="s">
        <v>277</v>
      </c>
      <c r="B66" s="322" t="s">
        <v>278</v>
      </c>
      <c r="C66" s="363">
        <v>30</v>
      </c>
      <c r="D66" s="323">
        <v>11</v>
      </c>
      <c r="E66" s="327">
        <f t="shared" si="0"/>
        <v>-0.633</v>
      </c>
      <c r="F66" s="293" t="str">
        <f t="shared" si="1"/>
        <v>是</v>
      </c>
      <c r="G66" s="173" t="str">
        <f t="shared" si="2"/>
        <v>项</v>
      </c>
    </row>
    <row r="67" ht="36" hidden="1" customHeight="1" spans="1:7">
      <c r="A67" s="456" t="s">
        <v>279</v>
      </c>
      <c r="B67" s="322" t="s">
        <v>280</v>
      </c>
      <c r="C67" s="363">
        <v>0</v>
      </c>
      <c r="D67" s="323">
        <v>0</v>
      </c>
      <c r="E67" s="327" t="str">
        <f t="shared" si="0"/>
        <v/>
      </c>
      <c r="F67" s="293" t="str">
        <f t="shared" si="1"/>
        <v>否</v>
      </c>
      <c r="G67" s="173" t="str">
        <f t="shared" si="2"/>
        <v>项</v>
      </c>
    </row>
    <row r="68" ht="36" hidden="1" customHeight="1" spans="1:7">
      <c r="A68" s="456" t="s">
        <v>281</v>
      </c>
      <c r="B68" s="322" t="s">
        <v>195</v>
      </c>
      <c r="C68" s="363">
        <v>0</v>
      </c>
      <c r="D68" s="323">
        <v>0</v>
      </c>
      <c r="E68" s="327" t="str">
        <f t="shared" ref="E68:E131" si="3">IF(C68&gt;0,D68/C68-1,IF(C68&lt;0,-(D68/C68-1),""))</f>
        <v/>
      </c>
      <c r="F68" s="293" t="str">
        <f t="shared" ref="F68:F131" si="4">IF(LEN(A68)=3,"是",IF(B68&lt;&gt;"",IF(SUM(C68:D68)&lt;&gt;0,"是","否"),"是"))</f>
        <v>否</v>
      </c>
      <c r="G68" s="173" t="str">
        <f t="shared" ref="G68:G131" si="5">IF(LEN(A68)=3,"类",IF(LEN(A68)=5,"款","项"))</f>
        <v>项</v>
      </c>
    </row>
    <row r="69" ht="36" hidden="1" customHeight="1" spans="1:7">
      <c r="A69" s="456" t="s">
        <v>282</v>
      </c>
      <c r="B69" s="322" t="s">
        <v>283</v>
      </c>
      <c r="C69" s="363">
        <v>40</v>
      </c>
      <c r="D69" s="323">
        <v>34</v>
      </c>
      <c r="E69" s="327">
        <f t="shared" si="3"/>
        <v>-0.15</v>
      </c>
      <c r="F69" s="293" t="str">
        <f t="shared" si="4"/>
        <v>是</v>
      </c>
      <c r="G69" s="173" t="str">
        <f t="shared" si="5"/>
        <v>项</v>
      </c>
    </row>
    <row r="70" ht="36" hidden="1" customHeight="1" spans="1:7">
      <c r="A70" s="455" t="s">
        <v>284</v>
      </c>
      <c r="B70" s="317" t="s">
        <v>285</v>
      </c>
      <c r="C70" s="363">
        <v>150</v>
      </c>
      <c r="D70" s="363">
        <v>145</v>
      </c>
      <c r="E70" s="329">
        <f t="shared" si="3"/>
        <v>-0.033</v>
      </c>
      <c r="F70" s="293" t="str">
        <f t="shared" si="4"/>
        <v>是</v>
      </c>
      <c r="G70" s="173" t="str">
        <f t="shared" si="5"/>
        <v>款</v>
      </c>
    </row>
    <row r="71" ht="36" hidden="1" customHeight="1" spans="1:7">
      <c r="A71" s="456" t="s">
        <v>286</v>
      </c>
      <c r="B71" s="322" t="s">
        <v>177</v>
      </c>
      <c r="C71" s="363">
        <v>0</v>
      </c>
      <c r="D71" s="323">
        <v>0</v>
      </c>
      <c r="E71" s="327" t="str">
        <f t="shared" si="3"/>
        <v/>
      </c>
      <c r="F71" s="293" t="str">
        <f t="shared" si="4"/>
        <v>否</v>
      </c>
      <c r="G71" s="173" t="str">
        <f t="shared" si="5"/>
        <v>项</v>
      </c>
    </row>
    <row r="72" ht="36" hidden="1" customHeight="1" spans="1:7">
      <c r="A72" s="456" t="s">
        <v>287</v>
      </c>
      <c r="B72" s="322" t="s">
        <v>179</v>
      </c>
      <c r="C72" s="363">
        <v>150</v>
      </c>
      <c r="D72" s="323">
        <v>145</v>
      </c>
      <c r="E72" s="327">
        <f t="shared" si="3"/>
        <v>-0.033</v>
      </c>
      <c r="F72" s="293" t="str">
        <f t="shared" si="4"/>
        <v>是</v>
      </c>
      <c r="G72" s="173" t="str">
        <f t="shared" si="5"/>
        <v>项</v>
      </c>
    </row>
    <row r="73" ht="36" hidden="1" customHeight="1" spans="1:7">
      <c r="A73" s="456" t="s">
        <v>288</v>
      </c>
      <c r="B73" s="322" t="s">
        <v>181</v>
      </c>
      <c r="C73" s="363">
        <v>0</v>
      </c>
      <c r="D73" s="323">
        <v>0</v>
      </c>
      <c r="E73" s="327" t="str">
        <f t="shared" si="3"/>
        <v/>
      </c>
      <c r="F73" s="293" t="str">
        <f t="shared" si="4"/>
        <v>否</v>
      </c>
      <c r="G73" s="173" t="str">
        <f t="shared" si="5"/>
        <v>项</v>
      </c>
    </row>
    <row r="74" ht="36" hidden="1" customHeight="1" spans="1:7">
      <c r="A74" s="456" t="s">
        <v>289</v>
      </c>
      <c r="B74" s="322" t="s">
        <v>290</v>
      </c>
      <c r="C74" s="363">
        <v>0</v>
      </c>
      <c r="D74" s="323">
        <v>0</v>
      </c>
      <c r="E74" s="327" t="str">
        <f t="shared" si="3"/>
        <v/>
      </c>
      <c r="F74" s="293" t="str">
        <f t="shared" si="4"/>
        <v>否</v>
      </c>
      <c r="G74" s="173" t="str">
        <f t="shared" si="5"/>
        <v>项</v>
      </c>
    </row>
    <row r="75" ht="36" hidden="1" customHeight="1" spans="1:7">
      <c r="A75" s="456" t="s">
        <v>291</v>
      </c>
      <c r="B75" s="322" t="s">
        <v>292</v>
      </c>
      <c r="C75" s="363">
        <v>0</v>
      </c>
      <c r="D75" s="323">
        <v>0</v>
      </c>
      <c r="E75" s="327" t="str">
        <f t="shared" si="3"/>
        <v/>
      </c>
      <c r="F75" s="293" t="str">
        <f t="shared" si="4"/>
        <v>否</v>
      </c>
      <c r="G75" s="173" t="str">
        <f t="shared" si="5"/>
        <v>项</v>
      </c>
    </row>
    <row r="76" ht="36" hidden="1" customHeight="1" spans="1:7">
      <c r="A76" s="456" t="s">
        <v>293</v>
      </c>
      <c r="B76" s="322" t="s">
        <v>294</v>
      </c>
      <c r="C76" s="363">
        <v>0</v>
      </c>
      <c r="D76" s="323">
        <v>0</v>
      </c>
      <c r="E76" s="327" t="str">
        <f t="shared" si="3"/>
        <v/>
      </c>
      <c r="F76" s="293" t="str">
        <f t="shared" si="4"/>
        <v>否</v>
      </c>
      <c r="G76" s="173" t="str">
        <f t="shared" si="5"/>
        <v>项</v>
      </c>
    </row>
    <row r="77" ht="36" hidden="1" customHeight="1" spans="1:7">
      <c r="A77" s="456" t="s">
        <v>295</v>
      </c>
      <c r="B77" s="322" t="s">
        <v>296</v>
      </c>
      <c r="C77" s="363">
        <v>0</v>
      </c>
      <c r="D77" s="323">
        <v>0</v>
      </c>
      <c r="E77" s="327" t="str">
        <f t="shared" si="3"/>
        <v/>
      </c>
      <c r="F77" s="293" t="str">
        <f t="shared" si="4"/>
        <v>否</v>
      </c>
      <c r="G77" s="173" t="str">
        <f t="shared" si="5"/>
        <v>项</v>
      </c>
    </row>
    <row r="78" ht="36" hidden="1" customHeight="1" spans="1:7">
      <c r="A78" s="456" t="s">
        <v>297</v>
      </c>
      <c r="B78" s="322" t="s">
        <v>298</v>
      </c>
      <c r="C78" s="363">
        <v>0</v>
      </c>
      <c r="D78" s="323">
        <v>0</v>
      </c>
      <c r="E78" s="327" t="str">
        <f t="shared" si="3"/>
        <v/>
      </c>
      <c r="F78" s="293" t="str">
        <f t="shared" si="4"/>
        <v>否</v>
      </c>
      <c r="G78" s="173" t="str">
        <f t="shared" si="5"/>
        <v>项</v>
      </c>
    </row>
    <row r="79" ht="36" hidden="1" customHeight="1" spans="1:7">
      <c r="A79" s="456" t="s">
        <v>299</v>
      </c>
      <c r="B79" s="322" t="s">
        <v>278</v>
      </c>
      <c r="C79" s="363">
        <v>0</v>
      </c>
      <c r="D79" s="323">
        <v>0</v>
      </c>
      <c r="E79" s="327" t="str">
        <f t="shared" si="3"/>
        <v/>
      </c>
      <c r="F79" s="293" t="str">
        <f t="shared" si="4"/>
        <v>否</v>
      </c>
      <c r="G79" s="173" t="str">
        <f t="shared" si="5"/>
        <v>项</v>
      </c>
    </row>
    <row r="80" ht="36" hidden="1" customHeight="1" spans="1:7">
      <c r="A80" s="458">
        <v>2010710</v>
      </c>
      <c r="B80" s="322" t="s">
        <v>300</v>
      </c>
      <c r="C80" s="363"/>
      <c r="D80" s="323">
        <v>0</v>
      </c>
      <c r="E80" s="327" t="str">
        <f t="shared" si="3"/>
        <v/>
      </c>
      <c r="F80" s="293" t="str">
        <f t="shared" si="4"/>
        <v>否</v>
      </c>
      <c r="G80" s="173" t="str">
        <f t="shared" si="5"/>
        <v>项</v>
      </c>
    </row>
    <row r="81" ht="36" hidden="1" customHeight="1" spans="1:7">
      <c r="A81" s="456" t="s">
        <v>301</v>
      </c>
      <c r="B81" s="322" t="s">
        <v>195</v>
      </c>
      <c r="C81" s="363">
        <v>0</v>
      </c>
      <c r="D81" s="323">
        <v>0</v>
      </c>
      <c r="E81" s="327" t="str">
        <f t="shared" si="3"/>
        <v/>
      </c>
      <c r="F81" s="293" t="str">
        <f t="shared" si="4"/>
        <v>否</v>
      </c>
      <c r="G81" s="173" t="str">
        <f t="shared" si="5"/>
        <v>项</v>
      </c>
    </row>
    <row r="82" ht="36" hidden="1" customHeight="1" spans="1:7">
      <c r="A82" s="456" t="s">
        <v>302</v>
      </c>
      <c r="B82" s="322" t="s">
        <v>303</v>
      </c>
      <c r="C82" s="363">
        <v>0</v>
      </c>
      <c r="D82" s="323">
        <v>0</v>
      </c>
      <c r="E82" s="327" t="str">
        <f t="shared" si="3"/>
        <v/>
      </c>
      <c r="F82" s="293" t="str">
        <f t="shared" si="4"/>
        <v>否</v>
      </c>
      <c r="G82" s="173" t="str">
        <f t="shared" si="5"/>
        <v>项</v>
      </c>
    </row>
    <row r="83" ht="36" hidden="1" customHeight="1" spans="1:7">
      <c r="A83" s="455" t="s">
        <v>304</v>
      </c>
      <c r="B83" s="317" t="s">
        <v>305</v>
      </c>
      <c r="C83" s="363">
        <v>121</v>
      </c>
      <c r="D83" s="363">
        <v>153</v>
      </c>
      <c r="E83" s="329">
        <f t="shared" si="3"/>
        <v>0.264</v>
      </c>
      <c r="F83" s="293" t="str">
        <f t="shared" si="4"/>
        <v>是</v>
      </c>
      <c r="G83" s="173" t="str">
        <f t="shared" si="5"/>
        <v>款</v>
      </c>
    </row>
    <row r="84" ht="36" hidden="1" customHeight="1" spans="1:7">
      <c r="A84" s="456" t="s">
        <v>306</v>
      </c>
      <c r="B84" s="322" t="s">
        <v>177</v>
      </c>
      <c r="C84" s="363">
        <v>1</v>
      </c>
      <c r="D84" s="323">
        <v>3</v>
      </c>
      <c r="E84" s="327">
        <f t="shared" si="3"/>
        <v>2</v>
      </c>
      <c r="F84" s="293" t="str">
        <f t="shared" si="4"/>
        <v>是</v>
      </c>
      <c r="G84" s="173" t="str">
        <f t="shared" si="5"/>
        <v>项</v>
      </c>
    </row>
    <row r="85" ht="36" hidden="1" customHeight="1" spans="1:7">
      <c r="A85" s="456" t="s">
        <v>307</v>
      </c>
      <c r="B85" s="322" t="s">
        <v>179</v>
      </c>
      <c r="C85" s="363">
        <v>120</v>
      </c>
      <c r="D85" s="323">
        <v>150</v>
      </c>
      <c r="E85" s="327">
        <f t="shared" si="3"/>
        <v>0.25</v>
      </c>
      <c r="F85" s="293" t="str">
        <f t="shared" si="4"/>
        <v>是</v>
      </c>
      <c r="G85" s="173" t="str">
        <f t="shared" si="5"/>
        <v>项</v>
      </c>
    </row>
    <row r="86" ht="36" hidden="1" customHeight="1" spans="1:7">
      <c r="A86" s="456" t="s">
        <v>308</v>
      </c>
      <c r="B86" s="322" t="s">
        <v>181</v>
      </c>
      <c r="C86" s="363">
        <v>0</v>
      </c>
      <c r="D86" s="323">
        <v>0</v>
      </c>
      <c r="E86" s="327" t="str">
        <f t="shared" si="3"/>
        <v/>
      </c>
      <c r="F86" s="293" t="str">
        <f t="shared" si="4"/>
        <v>否</v>
      </c>
      <c r="G86" s="173" t="str">
        <f t="shared" si="5"/>
        <v>项</v>
      </c>
    </row>
    <row r="87" ht="36" hidden="1" customHeight="1" spans="1:7">
      <c r="A87" s="456" t="s">
        <v>309</v>
      </c>
      <c r="B87" s="322" t="s">
        <v>310</v>
      </c>
      <c r="C87" s="363">
        <v>0</v>
      </c>
      <c r="D87" s="323">
        <v>0</v>
      </c>
      <c r="E87" s="327" t="str">
        <f t="shared" si="3"/>
        <v/>
      </c>
      <c r="F87" s="293" t="str">
        <f t="shared" si="4"/>
        <v>否</v>
      </c>
      <c r="G87" s="173" t="str">
        <f t="shared" si="5"/>
        <v>项</v>
      </c>
    </row>
    <row r="88" ht="36" hidden="1" customHeight="1" spans="1:7">
      <c r="A88" s="456" t="s">
        <v>311</v>
      </c>
      <c r="B88" s="322" t="s">
        <v>312</v>
      </c>
      <c r="C88" s="363">
        <v>0</v>
      </c>
      <c r="D88" s="323">
        <v>0</v>
      </c>
      <c r="E88" s="327" t="str">
        <f t="shared" si="3"/>
        <v/>
      </c>
      <c r="F88" s="293" t="str">
        <f t="shared" si="4"/>
        <v>否</v>
      </c>
      <c r="G88" s="173" t="str">
        <f t="shared" si="5"/>
        <v>项</v>
      </c>
    </row>
    <row r="89" ht="36" hidden="1" customHeight="1" spans="1:7">
      <c r="A89" s="456" t="s">
        <v>313</v>
      </c>
      <c r="B89" s="322" t="s">
        <v>278</v>
      </c>
      <c r="C89" s="363">
        <v>0</v>
      </c>
      <c r="D89" s="323">
        <v>0</v>
      </c>
      <c r="E89" s="327" t="str">
        <f t="shared" si="3"/>
        <v/>
      </c>
      <c r="F89" s="293" t="str">
        <f t="shared" si="4"/>
        <v>否</v>
      </c>
      <c r="G89" s="173" t="str">
        <f t="shared" si="5"/>
        <v>项</v>
      </c>
    </row>
    <row r="90" ht="36" hidden="1" customHeight="1" spans="1:7">
      <c r="A90" s="456" t="s">
        <v>314</v>
      </c>
      <c r="B90" s="322" t="s">
        <v>195</v>
      </c>
      <c r="C90" s="363">
        <v>0</v>
      </c>
      <c r="D90" s="323">
        <v>0</v>
      </c>
      <c r="E90" s="327" t="str">
        <f t="shared" si="3"/>
        <v/>
      </c>
      <c r="F90" s="293" t="str">
        <f t="shared" si="4"/>
        <v>否</v>
      </c>
      <c r="G90" s="173" t="str">
        <f t="shared" si="5"/>
        <v>项</v>
      </c>
    </row>
    <row r="91" ht="36" hidden="1" customHeight="1" spans="1:7">
      <c r="A91" s="456" t="s">
        <v>315</v>
      </c>
      <c r="B91" s="322" t="s">
        <v>316</v>
      </c>
      <c r="C91" s="363">
        <v>0</v>
      </c>
      <c r="D91" s="323">
        <v>0</v>
      </c>
      <c r="E91" s="327" t="str">
        <f t="shared" si="3"/>
        <v/>
      </c>
      <c r="F91" s="293" t="str">
        <f t="shared" si="4"/>
        <v>否</v>
      </c>
      <c r="G91" s="173" t="str">
        <f t="shared" si="5"/>
        <v>项</v>
      </c>
    </row>
    <row r="92" ht="36" hidden="1" customHeight="1" spans="1:7">
      <c r="A92" s="455" t="s">
        <v>317</v>
      </c>
      <c r="B92" s="317" t="s">
        <v>318</v>
      </c>
      <c r="C92" s="363">
        <v>0</v>
      </c>
      <c r="D92" s="363">
        <v>0</v>
      </c>
      <c r="E92" s="329" t="str">
        <f t="shared" si="3"/>
        <v/>
      </c>
      <c r="F92" s="293" t="str">
        <f t="shared" si="4"/>
        <v>否</v>
      </c>
      <c r="G92" s="173" t="str">
        <f t="shared" si="5"/>
        <v>款</v>
      </c>
    </row>
    <row r="93" ht="36" hidden="1" customHeight="1" spans="1:7">
      <c r="A93" s="456" t="s">
        <v>319</v>
      </c>
      <c r="B93" s="322" t="s">
        <v>177</v>
      </c>
      <c r="C93" s="363">
        <v>0</v>
      </c>
      <c r="D93" s="323">
        <v>0</v>
      </c>
      <c r="E93" s="327" t="str">
        <f t="shared" si="3"/>
        <v/>
      </c>
      <c r="F93" s="293" t="str">
        <f t="shared" si="4"/>
        <v>否</v>
      </c>
      <c r="G93" s="173" t="str">
        <f t="shared" si="5"/>
        <v>项</v>
      </c>
    </row>
    <row r="94" ht="36" hidden="1" customHeight="1" spans="1:7">
      <c r="A94" s="456" t="s">
        <v>320</v>
      </c>
      <c r="B94" s="322" t="s">
        <v>179</v>
      </c>
      <c r="C94" s="363">
        <v>0</v>
      </c>
      <c r="D94" s="323">
        <v>0</v>
      </c>
      <c r="E94" s="327" t="str">
        <f t="shared" si="3"/>
        <v/>
      </c>
      <c r="F94" s="293" t="str">
        <f t="shared" si="4"/>
        <v>否</v>
      </c>
      <c r="G94" s="173" t="str">
        <f t="shared" si="5"/>
        <v>项</v>
      </c>
    </row>
    <row r="95" ht="36" hidden="1" customHeight="1" spans="1:7">
      <c r="A95" s="456" t="s">
        <v>321</v>
      </c>
      <c r="B95" s="322" t="s">
        <v>181</v>
      </c>
      <c r="C95" s="363">
        <v>0</v>
      </c>
      <c r="D95" s="323">
        <v>0</v>
      </c>
      <c r="E95" s="327" t="str">
        <f t="shared" si="3"/>
        <v/>
      </c>
      <c r="F95" s="293" t="str">
        <f t="shared" si="4"/>
        <v>否</v>
      </c>
      <c r="G95" s="173" t="str">
        <f t="shared" si="5"/>
        <v>项</v>
      </c>
    </row>
    <row r="96" ht="36" hidden="1" customHeight="1" spans="1:7">
      <c r="A96" s="456" t="s">
        <v>322</v>
      </c>
      <c r="B96" s="322" t="s">
        <v>323</v>
      </c>
      <c r="C96" s="363">
        <v>0</v>
      </c>
      <c r="D96" s="323">
        <v>0</v>
      </c>
      <c r="E96" s="327" t="str">
        <f t="shared" si="3"/>
        <v/>
      </c>
      <c r="F96" s="293" t="str">
        <f t="shared" si="4"/>
        <v>否</v>
      </c>
      <c r="G96" s="173" t="str">
        <f t="shared" si="5"/>
        <v>项</v>
      </c>
    </row>
    <row r="97" ht="36" hidden="1" customHeight="1" spans="1:7">
      <c r="A97" s="456" t="s">
        <v>324</v>
      </c>
      <c r="B97" s="322" t="s">
        <v>325</v>
      </c>
      <c r="C97" s="363">
        <v>0</v>
      </c>
      <c r="D97" s="323">
        <v>0</v>
      </c>
      <c r="E97" s="327" t="str">
        <f t="shared" si="3"/>
        <v/>
      </c>
      <c r="F97" s="293" t="str">
        <f t="shared" si="4"/>
        <v>否</v>
      </c>
      <c r="G97" s="173" t="str">
        <f t="shared" si="5"/>
        <v>项</v>
      </c>
    </row>
    <row r="98" ht="36" hidden="1" customHeight="1" spans="1:7">
      <c r="A98" s="456" t="s">
        <v>326</v>
      </c>
      <c r="B98" s="322" t="s">
        <v>278</v>
      </c>
      <c r="C98" s="363">
        <v>0</v>
      </c>
      <c r="D98" s="323">
        <v>0</v>
      </c>
      <c r="E98" s="327" t="str">
        <f t="shared" si="3"/>
        <v/>
      </c>
      <c r="F98" s="293" t="str">
        <f t="shared" si="4"/>
        <v>否</v>
      </c>
      <c r="G98" s="173" t="str">
        <f t="shared" si="5"/>
        <v>项</v>
      </c>
    </row>
    <row r="99" ht="36" hidden="1" customHeight="1" spans="1:7">
      <c r="A99" s="456" t="s">
        <v>327</v>
      </c>
      <c r="B99" s="322" t="s">
        <v>328</v>
      </c>
      <c r="C99" s="363">
        <v>0</v>
      </c>
      <c r="D99" s="323">
        <v>0</v>
      </c>
      <c r="E99" s="327" t="str">
        <f t="shared" si="3"/>
        <v/>
      </c>
      <c r="F99" s="293" t="str">
        <f t="shared" si="4"/>
        <v>否</v>
      </c>
      <c r="G99" s="173" t="str">
        <f t="shared" si="5"/>
        <v>项</v>
      </c>
    </row>
    <row r="100" ht="36" hidden="1" customHeight="1" spans="1:7">
      <c r="A100" s="456" t="s">
        <v>329</v>
      </c>
      <c r="B100" s="322" t="s">
        <v>330</v>
      </c>
      <c r="C100" s="363">
        <v>0</v>
      </c>
      <c r="D100" s="323">
        <v>0</v>
      </c>
      <c r="E100" s="327" t="str">
        <f t="shared" si="3"/>
        <v/>
      </c>
      <c r="F100" s="293" t="str">
        <f t="shared" si="4"/>
        <v>否</v>
      </c>
      <c r="G100" s="173" t="str">
        <f t="shared" si="5"/>
        <v>项</v>
      </c>
    </row>
    <row r="101" ht="36" hidden="1" customHeight="1" spans="1:7">
      <c r="A101" s="456" t="s">
        <v>331</v>
      </c>
      <c r="B101" s="322" t="s">
        <v>332</v>
      </c>
      <c r="C101" s="363">
        <v>0</v>
      </c>
      <c r="D101" s="323">
        <v>0</v>
      </c>
      <c r="E101" s="327" t="str">
        <f t="shared" si="3"/>
        <v/>
      </c>
      <c r="F101" s="293" t="str">
        <f t="shared" si="4"/>
        <v>否</v>
      </c>
      <c r="G101" s="173" t="str">
        <f t="shared" si="5"/>
        <v>项</v>
      </c>
    </row>
    <row r="102" ht="36" hidden="1" customHeight="1" spans="1:7">
      <c r="A102" s="456" t="s">
        <v>333</v>
      </c>
      <c r="B102" s="322" t="s">
        <v>334</v>
      </c>
      <c r="C102" s="363">
        <v>0</v>
      </c>
      <c r="D102" s="323">
        <v>0</v>
      </c>
      <c r="E102" s="327" t="str">
        <f t="shared" si="3"/>
        <v/>
      </c>
      <c r="F102" s="293" t="str">
        <f t="shared" si="4"/>
        <v>否</v>
      </c>
      <c r="G102" s="173" t="str">
        <f t="shared" si="5"/>
        <v>项</v>
      </c>
    </row>
    <row r="103" ht="36" hidden="1" customHeight="1" spans="1:7">
      <c r="A103" s="456" t="s">
        <v>335</v>
      </c>
      <c r="B103" s="322" t="s">
        <v>195</v>
      </c>
      <c r="C103" s="363">
        <v>0</v>
      </c>
      <c r="D103" s="323">
        <v>0</v>
      </c>
      <c r="E103" s="327" t="str">
        <f t="shared" si="3"/>
        <v/>
      </c>
      <c r="F103" s="293" t="str">
        <f t="shared" si="4"/>
        <v>否</v>
      </c>
      <c r="G103" s="173" t="str">
        <f t="shared" si="5"/>
        <v>项</v>
      </c>
    </row>
    <row r="104" ht="36" hidden="1" customHeight="1" spans="1:7">
      <c r="A104" s="456" t="s">
        <v>336</v>
      </c>
      <c r="B104" s="322" t="s">
        <v>337</v>
      </c>
      <c r="C104" s="363">
        <v>0</v>
      </c>
      <c r="D104" s="323">
        <v>0</v>
      </c>
      <c r="E104" s="327" t="str">
        <f t="shared" si="3"/>
        <v/>
      </c>
      <c r="F104" s="293" t="str">
        <f t="shared" si="4"/>
        <v>否</v>
      </c>
      <c r="G104" s="173" t="str">
        <f t="shared" si="5"/>
        <v>项</v>
      </c>
    </row>
    <row r="105" ht="36" hidden="1" customHeight="1" spans="1:7">
      <c r="A105" s="455" t="s">
        <v>338</v>
      </c>
      <c r="B105" s="317" t="s">
        <v>339</v>
      </c>
      <c r="C105" s="363">
        <v>956</v>
      </c>
      <c r="D105" s="363">
        <v>0</v>
      </c>
      <c r="E105" s="329">
        <f t="shared" si="3"/>
        <v>-1</v>
      </c>
      <c r="F105" s="293" t="str">
        <f t="shared" si="4"/>
        <v>是</v>
      </c>
      <c r="G105" s="173" t="str">
        <f t="shared" si="5"/>
        <v>款</v>
      </c>
    </row>
    <row r="106" ht="36" hidden="1" customHeight="1" spans="1:7">
      <c r="A106" s="456" t="s">
        <v>340</v>
      </c>
      <c r="B106" s="322" t="s">
        <v>177</v>
      </c>
      <c r="C106" s="363">
        <v>915</v>
      </c>
      <c r="D106" s="323">
        <v>0</v>
      </c>
      <c r="E106" s="327">
        <f t="shared" si="3"/>
        <v>-1</v>
      </c>
      <c r="F106" s="293" t="str">
        <f t="shared" si="4"/>
        <v>是</v>
      </c>
      <c r="G106" s="173" t="str">
        <f t="shared" si="5"/>
        <v>项</v>
      </c>
    </row>
    <row r="107" ht="36" hidden="1" customHeight="1" spans="1:7">
      <c r="A107" s="456" t="s">
        <v>341</v>
      </c>
      <c r="B107" s="322" t="s">
        <v>179</v>
      </c>
      <c r="C107" s="363">
        <v>25</v>
      </c>
      <c r="D107" s="323">
        <v>0</v>
      </c>
      <c r="E107" s="327">
        <f t="shared" si="3"/>
        <v>-1</v>
      </c>
      <c r="F107" s="293" t="str">
        <f t="shared" si="4"/>
        <v>是</v>
      </c>
      <c r="G107" s="173" t="str">
        <f t="shared" si="5"/>
        <v>项</v>
      </c>
    </row>
    <row r="108" ht="36" hidden="1" customHeight="1" spans="1:7">
      <c r="A108" s="456" t="s">
        <v>342</v>
      </c>
      <c r="B108" s="322" t="s">
        <v>181</v>
      </c>
      <c r="C108" s="363">
        <v>0</v>
      </c>
      <c r="D108" s="323">
        <v>0</v>
      </c>
      <c r="E108" s="327" t="str">
        <f t="shared" si="3"/>
        <v/>
      </c>
      <c r="F108" s="293" t="str">
        <f t="shared" si="4"/>
        <v>否</v>
      </c>
      <c r="G108" s="173" t="str">
        <f t="shared" si="5"/>
        <v>项</v>
      </c>
    </row>
    <row r="109" ht="36" hidden="1" customHeight="1" spans="1:7">
      <c r="A109" s="456" t="s">
        <v>343</v>
      </c>
      <c r="B109" s="322" t="s">
        <v>344</v>
      </c>
      <c r="C109" s="363">
        <v>0</v>
      </c>
      <c r="D109" s="323">
        <v>0</v>
      </c>
      <c r="E109" s="327" t="str">
        <f t="shared" si="3"/>
        <v/>
      </c>
      <c r="F109" s="293" t="str">
        <f t="shared" si="4"/>
        <v>否</v>
      </c>
      <c r="G109" s="173" t="str">
        <f t="shared" si="5"/>
        <v>项</v>
      </c>
    </row>
    <row r="110" ht="36" hidden="1" customHeight="1" spans="1:7">
      <c r="A110" s="456" t="s">
        <v>345</v>
      </c>
      <c r="B110" s="322" t="s">
        <v>346</v>
      </c>
      <c r="C110" s="363">
        <v>0</v>
      </c>
      <c r="D110" s="323">
        <v>0</v>
      </c>
      <c r="E110" s="327" t="str">
        <f t="shared" si="3"/>
        <v/>
      </c>
      <c r="F110" s="293" t="str">
        <f t="shared" si="4"/>
        <v>否</v>
      </c>
      <c r="G110" s="173" t="str">
        <f t="shared" si="5"/>
        <v>项</v>
      </c>
    </row>
    <row r="111" ht="36" hidden="1" customHeight="1" spans="1:7">
      <c r="A111" s="456" t="s">
        <v>347</v>
      </c>
      <c r="B111" s="322" t="s">
        <v>348</v>
      </c>
      <c r="C111" s="363"/>
      <c r="D111" s="323">
        <v>0</v>
      </c>
      <c r="E111" s="327" t="str">
        <f t="shared" si="3"/>
        <v/>
      </c>
      <c r="F111" s="293" t="str">
        <f t="shared" si="4"/>
        <v>否</v>
      </c>
      <c r="G111" s="173" t="str">
        <f t="shared" si="5"/>
        <v>项</v>
      </c>
    </row>
    <row r="112" ht="36" hidden="1" customHeight="1" spans="1:7">
      <c r="A112" s="456" t="s">
        <v>349</v>
      </c>
      <c r="B112" s="322" t="s">
        <v>350</v>
      </c>
      <c r="C112" s="363">
        <v>0</v>
      </c>
      <c r="D112" s="323">
        <v>0</v>
      </c>
      <c r="E112" s="327" t="str">
        <f t="shared" si="3"/>
        <v/>
      </c>
      <c r="F112" s="293" t="str">
        <f t="shared" si="4"/>
        <v>否</v>
      </c>
      <c r="G112" s="173" t="str">
        <f t="shared" si="5"/>
        <v>项</v>
      </c>
    </row>
    <row r="113" ht="36" hidden="1" customHeight="1" spans="1:7">
      <c r="A113" s="456" t="s">
        <v>351</v>
      </c>
      <c r="B113" s="322" t="s">
        <v>195</v>
      </c>
      <c r="C113" s="363">
        <v>0</v>
      </c>
      <c r="D113" s="323">
        <v>0</v>
      </c>
      <c r="E113" s="327" t="str">
        <f t="shared" si="3"/>
        <v/>
      </c>
      <c r="F113" s="293" t="str">
        <f t="shared" si="4"/>
        <v>否</v>
      </c>
      <c r="G113" s="173" t="str">
        <f t="shared" si="5"/>
        <v>项</v>
      </c>
    </row>
    <row r="114" ht="36" hidden="1" customHeight="1" spans="1:7">
      <c r="A114" s="456" t="s">
        <v>352</v>
      </c>
      <c r="B114" s="322" t="s">
        <v>353</v>
      </c>
      <c r="C114" s="363">
        <v>16</v>
      </c>
      <c r="D114" s="323">
        <v>0</v>
      </c>
      <c r="E114" s="327">
        <f t="shared" si="3"/>
        <v>-1</v>
      </c>
      <c r="F114" s="293" t="str">
        <f t="shared" si="4"/>
        <v>是</v>
      </c>
      <c r="G114" s="173" t="str">
        <f t="shared" si="5"/>
        <v>项</v>
      </c>
    </row>
    <row r="115" ht="36" hidden="1" customHeight="1" spans="1:7">
      <c r="A115" s="455" t="s">
        <v>354</v>
      </c>
      <c r="B115" s="317" t="s">
        <v>355</v>
      </c>
      <c r="C115" s="363">
        <v>1367</v>
      </c>
      <c r="D115" s="363">
        <v>1474</v>
      </c>
      <c r="E115" s="329">
        <f t="shared" si="3"/>
        <v>0.078</v>
      </c>
      <c r="F115" s="293" t="str">
        <f t="shared" si="4"/>
        <v>是</v>
      </c>
      <c r="G115" s="173" t="str">
        <f t="shared" si="5"/>
        <v>款</v>
      </c>
    </row>
    <row r="116" ht="36" hidden="1" customHeight="1" spans="1:7">
      <c r="A116" s="456" t="s">
        <v>356</v>
      </c>
      <c r="B116" s="322" t="s">
        <v>177</v>
      </c>
      <c r="C116" s="363">
        <v>1290</v>
      </c>
      <c r="D116" s="323">
        <v>1347</v>
      </c>
      <c r="E116" s="327">
        <f t="shared" si="3"/>
        <v>0.044</v>
      </c>
      <c r="F116" s="293" t="str">
        <f t="shared" si="4"/>
        <v>是</v>
      </c>
      <c r="G116" s="173" t="str">
        <f t="shared" si="5"/>
        <v>项</v>
      </c>
    </row>
    <row r="117" ht="36" hidden="1" customHeight="1" spans="1:7">
      <c r="A117" s="456" t="s">
        <v>357</v>
      </c>
      <c r="B117" s="322" t="s">
        <v>179</v>
      </c>
      <c r="C117" s="363">
        <v>55</v>
      </c>
      <c r="D117" s="323">
        <v>20</v>
      </c>
      <c r="E117" s="327">
        <f t="shared" si="3"/>
        <v>-0.636</v>
      </c>
      <c r="F117" s="293" t="str">
        <f t="shared" si="4"/>
        <v>是</v>
      </c>
      <c r="G117" s="173" t="str">
        <f t="shared" si="5"/>
        <v>项</v>
      </c>
    </row>
    <row r="118" ht="36" hidden="1" customHeight="1" spans="1:7">
      <c r="A118" s="456" t="s">
        <v>358</v>
      </c>
      <c r="B118" s="322" t="s">
        <v>181</v>
      </c>
      <c r="C118" s="363">
        <v>0</v>
      </c>
      <c r="D118" s="323">
        <v>0</v>
      </c>
      <c r="E118" s="327" t="str">
        <f t="shared" si="3"/>
        <v/>
      </c>
      <c r="F118" s="293" t="str">
        <f t="shared" si="4"/>
        <v>否</v>
      </c>
      <c r="G118" s="173" t="str">
        <f t="shared" si="5"/>
        <v>项</v>
      </c>
    </row>
    <row r="119" ht="36" hidden="1" customHeight="1" spans="1:7">
      <c r="A119" s="456" t="s">
        <v>359</v>
      </c>
      <c r="B119" s="322" t="s">
        <v>360</v>
      </c>
      <c r="C119" s="363">
        <v>10</v>
      </c>
      <c r="D119" s="323">
        <v>12</v>
      </c>
      <c r="E119" s="327">
        <f t="shared" si="3"/>
        <v>0.2</v>
      </c>
      <c r="F119" s="293" t="str">
        <f t="shared" si="4"/>
        <v>是</v>
      </c>
      <c r="G119" s="173" t="str">
        <f t="shared" si="5"/>
        <v>项</v>
      </c>
    </row>
    <row r="120" ht="36" hidden="1" customHeight="1" spans="1:7">
      <c r="A120" s="456" t="s">
        <v>361</v>
      </c>
      <c r="B120" s="322" t="s">
        <v>362</v>
      </c>
      <c r="C120" s="363">
        <v>0</v>
      </c>
      <c r="D120" s="323">
        <v>0</v>
      </c>
      <c r="E120" s="327" t="str">
        <f t="shared" si="3"/>
        <v/>
      </c>
      <c r="F120" s="293" t="str">
        <f t="shared" si="4"/>
        <v>否</v>
      </c>
      <c r="G120" s="173" t="str">
        <f t="shared" si="5"/>
        <v>项</v>
      </c>
    </row>
    <row r="121" ht="36" hidden="1" customHeight="1" spans="1:7">
      <c r="A121" s="456" t="s">
        <v>363</v>
      </c>
      <c r="B121" s="322" t="s">
        <v>364</v>
      </c>
      <c r="C121" s="363">
        <v>0</v>
      </c>
      <c r="D121" s="323">
        <v>0</v>
      </c>
      <c r="E121" s="327" t="str">
        <f t="shared" si="3"/>
        <v/>
      </c>
      <c r="F121" s="293" t="str">
        <f t="shared" si="4"/>
        <v>否</v>
      </c>
      <c r="G121" s="173" t="str">
        <f t="shared" si="5"/>
        <v>项</v>
      </c>
    </row>
    <row r="122" ht="36" hidden="1" customHeight="1" spans="1:7">
      <c r="A122" s="456" t="s">
        <v>365</v>
      </c>
      <c r="B122" s="322" t="s">
        <v>195</v>
      </c>
      <c r="C122" s="363">
        <v>0</v>
      </c>
      <c r="D122" s="323">
        <v>0</v>
      </c>
      <c r="E122" s="327" t="str">
        <f t="shared" si="3"/>
        <v/>
      </c>
      <c r="F122" s="293" t="str">
        <f t="shared" si="4"/>
        <v>否</v>
      </c>
      <c r="G122" s="173" t="str">
        <f t="shared" si="5"/>
        <v>项</v>
      </c>
    </row>
    <row r="123" ht="36" hidden="1" customHeight="1" spans="1:7">
      <c r="A123" s="456" t="s">
        <v>366</v>
      </c>
      <c r="B123" s="322" t="s">
        <v>367</v>
      </c>
      <c r="C123" s="363">
        <v>12</v>
      </c>
      <c r="D123" s="323">
        <v>95</v>
      </c>
      <c r="E123" s="327">
        <f t="shared" si="3"/>
        <v>6.917</v>
      </c>
      <c r="F123" s="293" t="str">
        <f t="shared" si="4"/>
        <v>是</v>
      </c>
      <c r="G123" s="173" t="str">
        <f t="shared" si="5"/>
        <v>项</v>
      </c>
    </row>
    <row r="124" ht="36" hidden="1" customHeight="1" spans="1:7">
      <c r="A124" s="455" t="s">
        <v>368</v>
      </c>
      <c r="B124" s="317" t="s">
        <v>369</v>
      </c>
      <c r="C124" s="363">
        <v>558</v>
      </c>
      <c r="D124" s="363">
        <v>1182</v>
      </c>
      <c r="E124" s="329">
        <f t="shared" si="3"/>
        <v>1.118</v>
      </c>
      <c r="F124" s="293" t="str">
        <f t="shared" si="4"/>
        <v>是</v>
      </c>
      <c r="G124" s="173" t="str">
        <f t="shared" si="5"/>
        <v>款</v>
      </c>
    </row>
    <row r="125" ht="36" hidden="1" customHeight="1" spans="1:7">
      <c r="A125" s="456" t="s">
        <v>370</v>
      </c>
      <c r="B125" s="322" t="s">
        <v>177</v>
      </c>
      <c r="C125" s="363">
        <v>429</v>
      </c>
      <c r="D125" s="323">
        <v>406</v>
      </c>
      <c r="E125" s="327">
        <f t="shared" si="3"/>
        <v>-0.054</v>
      </c>
      <c r="F125" s="293" t="str">
        <f t="shared" si="4"/>
        <v>是</v>
      </c>
      <c r="G125" s="173" t="str">
        <f t="shared" si="5"/>
        <v>项</v>
      </c>
    </row>
    <row r="126" ht="36" hidden="1" customHeight="1" spans="1:7">
      <c r="A126" s="456" t="s">
        <v>371</v>
      </c>
      <c r="B126" s="322" t="s">
        <v>179</v>
      </c>
      <c r="C126" s="363">
        <v>10</v>
      </c>
      <c r="D126" s="323">
        <v>610</v>
      </c>
      <c r="E126" s="327">
        <f t="shared" si="3"/>
        <v>60</v>
      </c>
      <c r="F126" s="293" t="str">
        <f t="shared" si="4"/>
        <v>是</v>
      </c>
      <c r="G126" s="173" t="str">
        <f t="shared" si="5"/>
        <v>项</v>
      </c>
    </row>
    <row r="127" ht="36" hidden="1" customHeight="1" spans="1:7">
      <c r="A127" s="456" t="s">
        <v>372</v>
      </c>
      <c r="B127" s="322" t="s">
        <v>181</v>
      </c>
      <c r="C127" s="363">
        <v>0</v>
      </c>
      <c r="D127" s="323">
        <v>0</v>
      </c>
      <c r="E127" s="327" t="str">
        <f t="shared" si="3"/>
        <v/>
      </c>
      <c r="F127" s="293" t="str">
        <f t="shared" si="4"/>
        <v>否</v>
      </c>
      <c r="G127" s="173" t="str">
        <f t="shared" si="5"/>
        <v>项</v>
      </c>
    </row>
    <row r="128" ht="36" hidden="1" customHeight="1" spans="1:7">
      <c r="A128" s="456" t="s">
        <v>373</v>
      </c>
      <c r="B128" s="322" t="s">
        <v>374</v>
      </c>
      <c r="C128" s="363">
        <v>0</v>
      </c>
      <c r="D128" s="323">
        <v>0</v>
      </c>
      <c r="E128" s="327" t="str">
        <f t="shared" si="3"/>
        <v/>
      </c>
      <c r="F128" s="293" t="str">
        <f t="shared" si="4"/>
        <v>否</v>
      </c>
      <c r="G128" s="173" t="str">
        <f t="shared" si="5"/>
        <v>项</v>
      </c>
    </row>
    <row r="129" ht="36" hidden="1" customHeight="1" spans="1:7">
      <c r="A129" s="456" t="s">
        <v>375</v>
      </c>
      <c r="B129" s="322" t="s">
        <v>376</v>
      </c>
      <c r="C129" s="363">
        <v>0</v>
      </c>
      <c r="D129" s="323">
        <v>0</v>
      </c>
      <c r="E129" s="327" t="str">
        <f t="shared" si="3"/>
        <v/>
      </c>
      <c r="F129" s="293" t="str">
        <f t="shared" si="4"/>
        <v>否</v>
      </c>
      <c r="G129" s="173" t="str">
        <f t="shared" si="5"/>
        <v>项</v>
      </c>
    </row>
    <row r="130" ht="36" hidden="1" customHeight="1" spans="1:7">
      <c r="A130" s="456" t="s">
        <v>377</v>
      </c>
      <c r="B130" s="322" t="s">
        <v>378</v>
      </c>
      <c r="C130" s="363">
        <v>0</v>
      </c>
      <c r="D130" s="323">
        <v>0</v>
      </c>
      <c r="E130" s="327" t="str">
        <f t="shared" si="3"/>
        <v/>
      </c>
      <c r="F130" s="293" t="str">
        <f t="shared" si="4"/>
        <v>否</v>
      </c>
      <c r="G130" s="173" t="str">
        <f t="shared" si="5"/>
        <v>项</v>
      </c>
    </row>
    <row r="131" ht="36" hidden="1" customHeight="1" spans="1:7">
      <c r="A131" s="456" t="s">
        <v>379</v>
      </c>
      <c r="B131" s="322" t="s">
        <v>380</v>
      </c>
      <c r="C131" s="363">
        <v>11</v>
      </c>
      <c r="D131" s="323">
        <v>10</v>
      </c>
      <c r="E131" s="327">
        <f t="shared" si="3"/>
        <v>-0.091</v>
      </c>
      <c r="F131" s="293" t="str">
        <f t="shared" si="4"/>
        <v>是</v>
      </c>
      <c r="G131" s="173" t="str">
        <f t="shared" si="5"/>
        <v>项</v>
      </c>
    </row>
    <row r="132" ht="36" hidden="1" customHeight="1" spans="1:7">
      <c r="A132" s="456" t="s">
        <v>381</v>
      </c>
      <c r="B132" s="322" t="s">
        <v>382</v>
      </c>
      <c r="C132" s="363">
        <v>0</v>
      </c>
      <c r="D132" s="323">
        <v>3</v>
      </c>
      <c r="E132" s="327" t="str">
        <f t="shared" ref="E132:E195" si="6">IF(C132&gt;0,D132/C132-1,IF(C132&lt;0,-(D132/C132-1),""))</f>
        <v/>
      </c>
      <c r="F132" s="293" t="str">
        <f t="shared" ref="F132:F195" si="7">IF(LEN(A132)=3,"是",IF(B132&lt;&gt;"",IF(SUM(C132:D132)&lt;&gt;0,"是","否"),"是"))</f>
        <v>是</v>
      </c>
      <c r="G132" s="173" t="str">
        <f t="shared" ref="G132:G195" si="8">IF(LEN(A132)=3,"类",IF(LEN(A132)=5,"款","项"))</f>
        <v>项</v>
      </c>
    </row>
    <row r="133" ht="36" hidden="1" customHeight="1" spans="1:7">
      <c r="A133" s="456" t="s">
        <v>383</v>
      </c>
      <c r="B133" s="322" t="s">
        <v>195</v>
      </c>
      <c r="C133" s="363">
        <v>72</v>
      </c>
      <c r="D133" s="323">
        <v>108</v>
      </c>
      <c r="E133" s="327">
        <f t="shared" si="6"/>
        <v>0.5</v>
      </c>
      <c r="F133" s="293" t="str">
        <f t="shared" si="7"/>
        <v>是</v>
      </c>
      <c r="G133" s="173" t="str">
        <f t="shared" si="8"/>
        <v>项</v>
      </c>
    </row>
    <row r="134" ht="36" hidden="1" customHeight="1" spans="1:7">
      <c r="A134" s="456" t="s">
        <v>384</v>
      </c>
      <c r="B134" s="322" t="s">
        <v>385</v>
      </c>
      <c r="C134" s="363">
        <v>36</v>
      </c>
      <c r="D134" s="323">
        <v>45</v>
      </c>
      <c r="E134" s="327">
        <f t="shared" si="6"/>
        <v>0.25</v>
      </c>
      <c r="F134" s="293" t="str">
        <f t="shared" si="7"/>
        <v>是</v>
      </c>
      <c r="G134" s="173" t="str">
        <f t="shared" si="8"/>
        <v>项</v>
      </c>
    </row>
    <row r="135" ht="36" hidden="1" customHeight="1" spans="1:7">
      <c r="A135" s="455" t="s">
        <v>386</v>
      </c>
      <c r="B135" s="317" t="s">
        <v>387</v>
      </c>
      <c r="C135" s="363">
        <v>0</v>
      </c>
      <c r="D135" s="363">
        <v>0</v>
      </c>
      <c r="E135" s="329" t="str">
        <f t="shared" si="6"/>
        <v/>
      </c>
      <c r="F135" s="293" t="str">
        <f t="shared" si="7"/>
        <v>否</v>
      </c>
      <c r="G135" s="173" t="str">
        <f t="shared" si="8"/>
        <v>款</v>
      </c>
    </row>
    <row r="136" ht="36" hidden="1" customHeight="1" spans="1:7">
      <c r="A136" s="456" t="s">
        <v>388</v>
      </c>
      <c r="B136" s="322" t="s">
        <v>177</v>
      </c>
      <c r="C136" s="363">
        <v>0</v>
      </c>
      <c r="D136" s="323">
        <v>0</v>
      </c>
      <c r="E136" s="327" t="str">
        <f t="shared" si="6"/>
        <v/>
      </c>
      <c r="F136" s="293" t="str">
        <f t="shared" si="7"/>
        <v>否</v>
      </c>
      <c r="G136" s="173" t="str">
        <f t="shared" si="8"/>
        <v>项</v>
      </c>
    </row>
    <row r="137" ht="36" hidden="1" customHeight="1" spans="1:7">
      <c r="A137" s="456" t="s">
        <v>389</v>
      </c>
      <c r="B137" s="322" t="s">
        <v>179</v>
      </c>
      <c r="C137" s="363">
        <v>0</v>
      </c>
      <c r="D137" s="323">
        <v>0</v>
      </c>
      <c r="E137" s="327" t="str">
        <f t="shared" si="6"/>
        <v/>
      </c>
      <c r="F137" s="293" t="str">
        <f t="shared" si="7"/>
        <v>否</v>
      </c>
      <c r="G137" s="173" t="str">
        <f t="shared" si="8"/>
        <v>项</v>
      </c>
    </row>
    <row r="138" ht="36" hidden="1" customHeight="1" spans="1:7">
      <c r="A138" s="456" t="s">
        <v>390</v>
      </c>
      <c r="B138" s="322" t="s">
        <v>181</v>
      </c>
      <c r="C138" s="363">
        <v>0</v>
      </c>
      <c r="D138" s="323">
        <v>0</v>
      </c>
      <c r="E138" s="327" t="str">
        <f t="shared" si="6"/>
        <v/>
      </c>
      <c r="F138" s="293" t="str">
        <f t="shared" si="7"/>
        <v>否</v>
      </c>
      <c r="G138" s="173" t="str">
        <f t="shared" si="8"/>
        <v>项</v>
      </c>
    </row>
    <row r="139" ht="36" hidden="1" customHeight="1" spans="1:7">
      <c r="A139" s="456" t="s">
        <v>391</v>
      </c>
      <c r="B139" s="322" t="s">
        <v>392</v>
      </c>
      <c r="C139" s="363">
        <v>0</v>
      </c>
      <c r="D139" s="323">
        <v>0</v>
      </c>
      <c r="E139" s="327" t="str">
        <f t="shared" si="6"/>
        <v/>
      </c>
      <c r="F139" s="293" t="str">
        <f t="shared" si="7"/>
        <v>否</v>
      </c>
      <c r="G139" s="173" t="str">
        <f t="shared" si="8"/>
        <v>项</v>
      </c>
    </row>
    <row r="140" ht="36" hidden="1" customHeight="1" spans="1:7">
      <c r="A140" s="456" t="s">
        <v>393</v>
      </c>
      <c r="B140" s="322" t="s">
        <v>394</v>
      </c>
      <c r="C140" s="363">
        <v>0</v>
      </c>
      <c r="D140" s="323">
        <v>0</v>
      </c>
      <c r="E140" s="327" t="str">
        <f t="shared" si="6"/>
        <v/>
      </c>
      <c r="F140" s="293" t="str">
        <f t="shared" si="7"/>
        <v>否</v>
      </c>
      <c r="G140" s="173" t="str">
        <f t="shared" si="8"/>
        <v>项</v>
      </c>
    </row>
    <row r="141" ht="36" hidden="1" customHeight="1" spans="1:7">
      <c r="A141" s="456" t="s">
        <v>395</v>
      </c>
      <c r="B141" s="322" t="s">
        <v>396</v>
      </c>
      <c r="C141" s="363">
        <v>0</v>
      </c>
      <c r="D141" s="323">
        <v>0</v>
      </c>
      <c r="E141" s="327" t="str">
        <f t="shared" si="6"/>
        <v/>
      </c>
      <c r="F141" s="293" t="str">
        <f t="shared" si="7"/>
        <v>否</v>
      </c>
      <c r="G141" s="173" t="str">
        <f t="shared" si="8"/>
        <v>项</v>
      </c>
    </row>
    <row r="142" ht="36" hidden="1" customHeight="1" spans="1:7">
      <c r="A142" s="456" t="s">
        <v>397</v>
      </c>
      <c r="B142" s="322" t="s">
        <v>398</v>
      </c>
      <c r="C142" s="363">
        <v>0</v>
      </c>
      <c r="D142" s="323">
        <v>0</v>
      </c>
      <c r="E142" s="327" t="str">
        <f t="shared" si="6"/>
        <v/>
      </c>
      <c r="F142" s="293" t="str">
        <f t="shared" si="7"/>
        <v>否</v>
      </c>
      <c r="G142" s="173" t="str">
        <f t="shared" si="8"/>
        <v>项</v>
      </c>
    </row>
    <row r="143" ht="36" hidden="1" customHeight="1" spans="1:7">
      <c r="A143" s="456" t="s">
        <v>399</v>
      </c>
      <c r="B143" s="322" t="s">
        <v>400</v>
      </c>
      <c r="C143" s="363">
        <v>0</v>
      </c>
      <c r="D143" s="323">
        <v>0</v>
      </c>
      <c r="E143" s="327" t="str">
        <f t="shared" si="6"/>
        <v/>
      </c>
      <c r="F143" s="293" t="str">
        <f t="shared" si="7"/>
        <v>否</v>
      </c>
      <c r="G143" s="173" t="str">
        <f t="shared" si="8"/>
        <v>项</v>
      </c>
    </row>
    <row r="144" ht="36" hidden="1" customHeight="1" spans="1:7">
      <c r="A144" s="456" t="s">
        <v>401</v>
      </c>
      <c r="B144" s="322" t="s">
        <v>402</v>
      </c>
      <c r="C144" s="363">
        <v>0</v>
      </c>
      <c r="D144" s="323">
        <v>0</v>
      </c>
      <c r="E144" s="327" t="str">
        <f t="shared" si="6"/>
        <v/>
      </c>
      <c r="F144" s="293" t="str">
        <f t="shared" si="7"/>
        <v>否</v>
      </c>
      <c r="G144" s="173" t="str">
        <f t="shared" si="8"/>
        <v>项</v>
      </c>
    </row>
    <row r="145" ht="36" hidden="1" customHeight="1" spans="1:7">
      <c r="A145" s="456" t="s">
        <v>403</v>
      </c>
      <c r="B145" s="322" t="s">
        <v>404</v>
      </c>
      <c r="C145" s="363">
        <v>0</v>
      </c>
      <c r="D145" s="323">
        <v>0</v>
      </c>
      <c r="E145" s="327" t="str">
        <f t="shared" si="6"/>
        <v/>
      </c>
      <c r="F145" s="293" t="str">
        <f t="shared" si="7"/>
        <v>否</v>
      </c>
      <c r="G145" s="173" t="str">
        <f t="shared" si="8"/>
        <v>项</v>
      </c>
    </row>
    <row r="146" ht="36" hidden="1" customHeight="1" spans="1:7">
      <c r="A146" s="456" t="s">
        <v>405</v>
      </c>
      <c r="B146" s="322" t="s">
        <v>195</v>
      </c>
      <c r="C146" s="363">
        <v>0</v>
      </c>
      <c r="D146" s="323">
        <v>0</v>
      </c>
      <c r="E146" s="327" t="str">
        <f t="shared" si="6"/>
        <v/>
      </c>
      <c r="F146" s="293" t="str">
        <f t="shared" si="7"/>
        <v>否</v>
      </c>
      <c r="G146" s="173" t="str">
        <f t="shared" si="8"/>
        <v>项</v>
      </c>
    </row>
    <row r="147" ht="36" hidden="1" customHeight="1" spans="1:7">
      <c r="A147" s="456" t="s">
        <v>406</v>
      </c>
      <c r="B147" s="322" t="s">
        <v>407</v>
      </c>
      <c r="C147" s="363">
        <v>0</v>
      </c>
      <c r="D147" s="323">
        <v>0</v>
      </c>
      <c r="E147" s="327" t="str">
        <f t="shared" si="6"/>
        <v/>
      </c>
      <c r="F147" s="293" t="str">
        <f t="shared" si="7"/>
        <v>否</v>
      </c>
      <c r="G147" s="173" t="str">
        <f t="shared" si="8"/>
        <v>项</v>
      </c>
    </row>
    <row r="148" ht="36" hidden="1" customHeight="1" spans="1:7">
      <c r="A148" s="455" t="s">
        <v>408</v>
      </c>
      <c r="B148" s="317" t="s">
        <v>409</v>
      </c>
      <c r="C148" s="363">
        <v>202</v>
      </c>
      <c r="D148" s="363">
        <v>281</v>
      </c>
      <c r="E148" s="329">
        <f t="shared" si="6"/>
        <v>0.391</v>
      </c>
      <c r="F148" s="293" t="str">
        <f t="shared" si="7"/>
        <v>是</v>
      </c>
      <c r="G148" s="173" t="str">
        <f t="shared" si="8"/>
        <v>款</v>
      </c>
    </row>
    <row r="149" ht="36" hidden="1" customHeight="1" spans="1:7">
      <c r="A149" s="456" t="s">
        <v>410</v>
      </c>
      <c r="B149" s="322" t="s">
        <v>177</v>
      </c>
      <c r="C149" s="363">
        <v>137</v>
      </c>
      <c r="D149" s="323">
        <v>181</v>
      </c>
      <c r="E149" s="327">
        <f t="shared" si="6"/>
        <v>0.321</v>
      </c>
      <c r="F149" s="293" t="str">
        <f t="shared" si="7"/>
        <v>是</v>
      </c>
      <c r="G149" s="173" t="str">
        <f t="shared" si="8"/>
        <v>项</v>
      </c>
    </row>
    <row r="150" ht="36" hidden="1" customHeight="1" spans="1:7">
      <c r="A150" s="456" t="s">
        <v>411</v>
      </c>
      <c r="B150" s="322" t="s">
        <v>179</v>
      </c>
      <c r="C150" s="363">
        <v>30</v>
      </c>
      <c r="D150" s="323">
        <v>5</v>
      </c>
      <c r="E150" s="327">
        <f t="shared" si="6"/>
        <v>-0.833</v>
      </c>
      <c r="F150" s="293" t="str">
        <f t="shared" si="7"/>
        <v>是</v>
      </c>
      <c r="G150" s="173" t="str">
        <f t="shared" si="8"/>
        <v>项</v>
      </c>
    </row>
    <row r="151" ht="36" hidden="1" customHeight="1" spans="1:7">
      <c r="A151" s="456" t="s">
        <v>412</v>
      </c>
      <c r="B151" s="322" t="s">
        <v>181</v>
      </c>
      <c r="C151" s="363">
        <v>0</v>
      </c>
      <c r="D151" s="323">
        <v>0</v>
      </c>
      <c r="E151" s="327" t="str">
        <f t="shared" si="6"/>
        <v/>
      </c>
      <c r="F151" s="293" t="str">
        <f t="shared" si="7"/>
        <v>否</v>
      </c>
      <c r="G151" s="173" t="str">
        <f t="shared" si="8"/>
        <v>项</v>
      </c>
    </row>
    <row r="152" ht="36" hidden="1" customHeight="1" spans="1:7">
      <c r="A152" s="456" t="s">
        <v>413</v>
      </c>
      <c r="B152" s="322" t="s">
        <v>414</v>
      </c>
      <c r="C152" s="363">
        <v>35</v>
      </c>
      <c r="D152" s="323">
        <v>20</v>
      </c>
      <c r="E152" s="327">
        <f t="shared" si="6"/>
        <v>-0.429</v>
      </c>
      <c r="F152" s="293" t="str">
        <f t="shared" si="7"/>
        <v>是</v>
      </c>
      <c r="G152" s="173" t="str">
        <f t="shared" si="8"/>
        <v>项</v>
      </c>
    </row>
    <row r="153" ht="36" hidden="1" customHeight="1" spans="1:7">
      <c r="A153" s="456" t="s">
        <v>415</v>
      </c>
      <c r="B153" s="322" t="s">
        <v>195</v>
      </c>
      <c r="C153" s="363">
        <v>0</v>
      </c>
      <c r="D153" s="323">
        <v>0</v>
      </c>
      <c r="E153" s="327" t="str">
        <f t="shared" si="6"/>
        <v/>
      </c>
      <c r="F153" s="293" t="str">
        <f t="shared" si="7"/>
        <v>否</v>
      </c>
      <c r="G153" s="173" t="str">
        <f t="shared" si="8"/>
        <v>项</v>
      </c>
    </row>
    <row r="154" ht="36" hidden="1" customHeight="1" spans="1:7">
      <c r="A154" s="456" t="s">
        <v>416</v>
      </c>
      <c r="B154" s="322" t="s">
        <v>417</v>
      </c>
      <c r="C154" s="363">
        <v>0</v>
      </c>
      <c r="D154" s="323">
        <v>75</v>
      </c>
      <c r="E154" s="327" t="str">
        <f t="shared" si="6"/>
        <v/>
      </c>
      <c r="F154" s="293" t="str">
        <f t="shared" si="7"/>
        <v>是</v>
      </c>
      <c r="G154" s="173" t="str">
        <f t="shared" si="8"/>
        <v>项</v>
      </c>
    </row>
    <row r="155" ht="36" hidden="1" customHeight="1" spans="1:7">
      <c r="A155" s="455" t="s">
        <v>418</v>
      </c>
      <c r="B155" s="317" t="s">
        <v>419</v>
      </c>
      <c r="C155" s="363">
        <v>0</v>
      </c>
      <c r="D155" s="363">
        <v>0</v>
      </c>
      <c r="E155" s="329" t="str">
        <f t="shared" si="6"/>
        <v/>
      </c>
      <c r="F155" s="293" t="str">
        <f t="shared" si="7"/>
        <v>否</v>
      </c>
      <c r="G155" s="173" t="str">
        <f t="shared" si="8"/>
        <v>款</v>
      </c>
    </row>
    <row r="156" ht="36" hidden="1" customHeight="1" spans="1:7">
      <c r="A156" s="456" t="s">
        <v>420</v>
      </c>
      <c r="B156" s="322" t="s">
        <v>177</v>
      </c>
      <c r="C156" s="363">
        <v>0</v>
      </c>
      <c r="D156" s="323">
        <v>0</v>
      </c>
      <c r="E156" s="327" t="str">
        <f t="shared" si="6"/>
        <v/>
      </c>
      <c r="F156" s="293" t="str">
        <f t="shared" si="7"/>
        <v>否</v>
      </c>
      <c r="G156" s="173" t="str">
        <f t="shared" si="8"/>
        <v>项</v>
      </c>
    </row>
    <row r="157" ht="36" hidden="1" customHeight="1" spans="1:7">
      <c r="A157" s="456" t="s">
        <v>421</v>
      </c>
      <c r="B157" s="322" t="s">
        <v>179</v>
      </c>
      <c r="C157" s="363">
        <v>0</v>
      </c>
      <c r="D157" s="323">
        <v>0</v>
      </c>
      <c r="E157" s="327" t="str">
        <f t="shared" si="6"/>
        <v/>
      </c>
      <c r="F157" s="293" t="str">
        <f t="shared" si="7"/>
        <v>否</v>
      </c>
      <c r="G157" s="173" t="str">
        <f t="shared" si="8"/>
        <v>项</v>
      </c>
    </row>
    <row r="158" ht="36" hidden="1" customHeight="1" spans="1:7">
      <c r="A158" s="456" t="s">
        <v>422</v>
      </c>
      <c r="B158" s="322" t="s">
        <v>181</v>
      </c>
      <c r="C158" s="363">
        <v>0</v>
      </c>
      <c r="D158" s="323">
        <v>0</v>
      </c>
      <c r="E158" s="327" t="str">
        <f t="shared" si="6"/>
        <v/>
      </c>
      <c r="F158" s="293" t="str">
        <f t="shared" si="7"/>
        <v>否</v>
      </c>
      <c r="G158" s="173" t="str">
        <f t="shared" si="8"/>
        <v>项</v>
      </c>
    </row>
    <row r="159" ht="36" hidden="1" customHeight="1" spans="1:7">
      <c r="A159" s="456" t="s">
        <v>423</v>
      </c>
      <c r="B159" s="322" t="s">
        <v>424</v>
      </c>
      <c r="C159" s="363">
        <v>0</v>
      </c>
      <c r="D159" s="323">
        <v>0</v>
      </c>
      <c r="E159" s="327" t="str">
        <f t="shared" si="6"/>
        <v/>
      </c>
      <c r="F159" s="293" t="str">
        <f t="shared" si="7"/>
        <v>否</v>
      </c>
      <c r="G159" s="173" t="str">
        <f t="shared" si="8"/>
        <v>项</v>
      </c>
    </row>
    <row r="160" ht="36" hidden="1" customHeight="1" spans="1:7">
      <c r="A160" s="456" t="s">
        <v>425</v>
      </c>
      <c r="B160" s="322" t="s">
        <v>426</v>
      </c>
      <c r="C160" s="363"/>
      <c r="D160" s="323">
        <v>0</v>
      </c>
      <c r="E160" s="327" t="str">
        <f t="shared" si="6"/>
        <v/>
      </c>
      <c r="F160" s="293" t="str">
        <f t="shared" si="7"/>
        <v>否</v>
      </c>
      <c r="G160" s="173" t="str">
        <f t="shared" si="8"/>
        <v>项</v>
      </c>
    </row>
    <row r="161" ht="36" hidden="1" customHeight="1" spans="1:7">
      <c r="A161" s="456" t="s">
        <v>427</v>
      </c>
      <c r="B161" s="322" t="s">
        <v>195</v>
      </c>
      <c r="C161" s="363">
        <v>0</v>
      </c>
      <c r="D161" s="323">
        <v>0</v>
      </c>
      <c r="E161" s="327" t="str">
        <f t="shared" si="6"/>
        <v/>
      </c>
      <c r="F161" s="293" t="str">
        <f t="shared" si="7"/>
        <v>否</v>
      </c>
      <c r="G161" s="173" t="str">
        <f t="shared" si="8"/>
        <v>项</v>
      </c>
    </row>
    <row r="162" ht="36" hidden="1" customHeight="1" spans="1:7">
      <c r="A162" s="456" t="s">
        <v>428</v>
      </c>
      <c r="B162" s="322" t="s">
        <v>429</v>
      </c>
      <c r="C162" s="363">
        <v>0</v>
      </c>
      <c r="D162" s="323">
        <v>0</v>
      </c>
      <c r="E162" s="327" t="str">
        <f t="shared" si="6"/>
        <v/>
      </c>
      <c r="F162" s="293" t="str">
        <f t="shared" si="7"/>
        <v>否</v>
      </c>
      <c r="G162" s="173" t="str">
        <f t="shared" si="8"/>
        <v>项</v>
      </c>
    </row>
    <row r="163" ht="36" hidden="1" customHeight="1" spans="1:7">
      <c r="A163" s="455" t="s">
        <v>430</v>
      </c>
      <c r="B163" s="317" t="s">
        <v>431</v>
      </c>
      <c r="C163" s="363">
        <v>121</v>
      </c>
      <c r="D163" s="363">
        <v>0</v>
      </c>
      <c r="E163" s="329">
        <f t="shared" si="6"/>
        <v>-1</v>
      </c>
      <c r="F163" s="293" t="str">
        <f t="shared" si="7"/>
        <v>是</v>
      </c>
      <c r="G163" s="173" t="str">
        <f t="shared" si="8"/>
        <v>款</v>
      </c>
    </row>
    <row r="164" ht="36" hidden="1" customHeight="1" spans="1:7">
      <c r="A164" s="456" t="s">
        <v>432</v>
      </c>
      <c r="B164" s="322" t="s">
        <v>177</v>
      </c>
      <c r="C164" s="363">
        <v>121</v>
      </c>
      <c r="D164" s="323">
        <v>0</v>
      </c>
      <c r="E164" s="327">
        <f t="shared" si="6"/>
        <v>-1</v>
      </c>
      <c r="F164" s="293" t="str">
        <f t="shared" si="7"/>
        <v>是</v>
      </c>
      <c r="G164" s="173" t="str">
        <f t="shared" si="8"/>
        <v>项</v>
      </c>
    </row>
    <row r="165" ht="36" hidden="1" customHeight="1" spans="1:7">
      <c r="A165" s="456" t="s">
        <v>433</v>
      </c>
      <c r="B165" s="322" t="s">
        <v>179</v>
      </c>
      <c r="C165" s="363">
        <v>0</v>
      </c>
      <c r="D165" s="323">
        <v>0</v>
      </c>
      <c r="E165" s="327" t="str">
        <f t="shared" si="6"/>
        <v/>
      </c>
      <c r="F165" s="293" t="str">
        <f t="shared" si="7"/>
        <v>否</v>
      </c>
      <c r="G165" s="173" t="str">
        <f t="shared" si="8"/>
        <v>项</v>
      </c>
    </row>
    <row r="166" ht="36" hidden="1" customHeight="1" spans="1:7">
      <c r="A166" s="456" t="s">
        <v>434</v>
      </c>
      <c r="B166" s="322" t="s">
        <v>181</v>
      </c>
      <c r="C166" s="363">
        <v>0</v>
      </c>
      <c r="D166" s="323">
        <v>0</v>
      </c>
      <c r="E166" s="327" t="str">
        <f t="shared" si="6"/>
        <v/>
      </c>
      <c r="F166" s="293" t="str">
        <f t="shared" si="7"/>
        <v>否</v>
      </c>
      <c r="G166" s="173" t="str">
        <f t="shared" si="8"/>
        <v>项</v>
      </c>
    </row>
    <row r="167" ht="36" hidden="1" customHeight="1" spans="1:7">
      <c r="A167" s="456" t="s">
        <v>435</v>
      </c>
      <c r="B167" s="322" t="s">
        <v>436</v>
      </c>
      <c r="C167" s="363">
        <v>0</v>
      </c>
      <c r="D167" s="323">
        <v>0</v>
      </c>
      <c r="E167" s="327" t="str">
        <f t="shared" si="6"/>
        <v/>
      </c>
      <c r="F167" s="293" t="str">
        <f t="shared" si="7"/>
        <v>否</v>
      </c>
      <c r="G167" s="173" t="str">
        <f t="shared" si="8"/>
        <v>项</v>
      </c>
    </row>
    <row r="168" ht="36" hidden="1" customHeight="1" spans="1:7">
      <c r="A168" s="456" t="s">
        <v>437</v>
      </c>
      <c r="B168" s="322" t="s">
        <v>438</v>
      </c>
      <c r="C168" s="363">
        <v>0</v>
      </c>
      <c r="D168" s="323">
        <v>0</v>
      </c>
      <c r="E168" s="327" t="str">
        <f t="shared" si="6"/>
        <v/>
      </c>
      <c r="F168" s="293" t="str">
        <f t="shared" si="7"/>
        <v>否</v>
      </c>
      <c r="G168" s="173" t="str">
        <f t="shared" si="8"/>
        <v>项</v>
      </c>
    </row>
    <row r="169" ht="36" hidden="1" customHeight="1" spans="1:7">
      <c r="A169" s="455" t="s">
        <v>439</v>
      </c>
      <c r="B169" s="317" t="s">
        <v>440</v>
      </c>
      <c r="C169" s="363">
        <v>107</v>
      </c>
      <c r="D169" s="363">
        <v>128</v>
      </c>
      <c r="E169" s="329">
        <f t="shared" si="6"/>
        <v>0.196</v>
      </c>
      <c r="F169" s="293" t="str">
        <f t="shared" si="7"/>
        <v>是</v>
      </c>
      <c r="G169" s="173" t="str">
        <f t="shared" si="8"/>
        <v>款</v>
      </c>
    </row>
    <row r="170" ht="36" hidden="1" customHeight="1" spans="1:7">
      <c r="A170" s="456" t="s">
        <v>441</v>
      </c>
      <c r="B170" s="322" t="s">
        <v>177</v>
      </c>
      <c r="C170" s="363">
        <v>93</v>
      </c>
      <c r="D170" s="323">
        <v>120</v>
      </c>
      <c r="E170" s="327">
        <f t="shared" si="6"/>
        <v>0.29</v>
      </c>
      <c r="F170" s="293" t="str">
        <f t="shared" si="7"/>
        <v>是</v>
      </c>
      <c r="G170" s="173" t="str">
        <f t="shared" si="8"/>
        <v>项</v>
      </c>
    </row>
    <row r="171" ht="36" hidden="1" customHeight="1" spans="1:7">
      <c r="A171" s="456" t="s">
        <v>442</v>
      </c>
      <c r="B171" s="322" t="s">
        <v>179</v>
      </c>
      <c r="C171" s="363">
        <v>8</v>
      </c>
      <c r="D171" s="323">
        <v>8</v>
      </c>
      <c r="E171" s="327">
        <f t="shared" si="6"/>
        <v>0</v>
      </c>
      <c r="F171" s="293" t="str">
        <f t="shared" si="7"/>
        <v>是</v>
      </c>
      <c r="G171" s="173" t="str">
        <f t="shared" si="8"/>
        <v>项</v>
      </c>
    </row>
    <row r="172" ht="36" hidden="1" customHeight="1" spans="1:7">
      <c r="A172" s="456" t="s">
        <v>443</v>
      </c>
      <c r="B172" s="322" t="s">
        <v>181</v>
      </c>
      <c r="C172" s="363">
        <v>0</v>
      </c>
      <c r="D172" s="323">
        <v>0</v>
      </c>
      <c r="E172" s="327" t="str">
        <f t="shared" si="6"/>
        <v/>
      </c>
      <c r="F172" s="293" t="str">
        <f t="shared" si="7"/>
        <v>否</v>
      </c>
      <c r="G172" s="173" t="str">
        <f t="shared" si="8"/>
        <v>项</v>
      </c>
    </row>
    <row r="173" ht="36" hidden="1" customHeight="1" spans="1:7">
      <c r="A173" s="456" t="s">
        <v>444</v>
      </c>
      <c r="B173" s="322" t="s">
        <v>208</v>
      </c>
      <c r="C173" s="363">
        <v>0</v>
      </c>
      <c r="D173" s="323">
        <v>0</v>
      </c>
      <c r="E173" s="327" t="str">
        <f t="shared" si="6"/>
        <v/>
      </c>
      <c r="F173" s="293" t="str">
        <f t="shared" si="7"/>
        <v>否</v>
      </c>
      <c r="G173" s="173" t="str">
        <f t="shared" si="8"/>
        <v>项</v>
      </c>
    </row>
    <row r="174" ht="36" hidden="1" customHeight="1" spans="1:7">
      <c r="A174" s="456" t="s">
        <v>445</v>
      </c>
      <c r="B174" s="322" t="s">
        <v>195</v>
      </c>
      <c r="C174" s="363">
        <v>0</v>
      </c>
      <c r="D174" s="323">
        <v>0</v>
      </c>
      <c r="E174" s="327" t="str">
        <f t="shared" si="6"/>
        <v/>
      </c>
      <c r="F174" s="293" t="str">
        <f t="shared" si="7"/>
        <v>否</v>
      </c>
      <c r="G174" s="173" t="str">
        <f t="shared" si="8"/>
        <v>项</v>
      </c>
    </row>
    <row r="175" ht="36" hidden="1" customHeight="1" spans="1:7">
      <c r="A175" s="456" t="s">
        <v>446</v>
      </c>
      <c r="B175" s="322" t="s">
        <v>447</v>
      </c>
      <c r="C175" s="363">
        <v>6</v>
      </c>
      <c r="D175" s="323">
        <v>0</v>
      </c>
      <c r="E175" s="327">
        <f t="shared" si="6"/>
        <v>-1</v>
      </c>
      <c r="F175" s="293" t="str">
        <f t="shared" si="7"/>
        <v>是</v>
      </c>
      <c r="G175" s="173" t="str">
        <f t="shared" si="8"/>
        <v>项</v>
      </c>
    </row>
    <row r="176" ht="36" hidden="1" customHeight="1" spans="1:7">
      <c r="A176" s="455" t="s">
        <v>448</v>
      </c>
      <c r="B176" s="317" t="s">
        <v>449</v>
      </c>
      <c r="C176" s="363">
        <v>546</v>
      </c>
      <c r="D176" s="363">
        <v>619</v>
      </c>
      <c r="E176" s="329">
        <f t="shared" si="6"/>
        <v>0.134</v>
      </c>
      <c r="F176" s="293" t="str">
        <f t="shared" si="7"/>
        <v>是</v>
      </c>
      <c r="G176" s="173" t="str">
        <f t="shared" si="8"/>
        <v>款</v>
      </c>
    </row>
    <row r="177" ht="36" hidden="1" customHeight="1" spans="1:7">
      <c r="A177" s="456" t="s">
        <v>450</v>
      </c>
      <c r="B177" s="322" t="s">
        <v>177</v>
      </c>
      <c r="C177" s="363">
        <v>436</v>
      </c>
      <c r="D177" s="323">
        <v>474</v>
      </c>
      <c r="E177" s="327">
        <f t="shared" si="6"/>
        <v>0.087</v>
      </c>
      <c r="F177" s="293" t="str">
        <f t="shared" si="7"/>
        <v>是</v>
      </c>
      <c r="G177" s="173" t="str">
        <f t="shared" si="8"/>
        <v>项</v>
      </c>
    </row>
    <row r="178" ht="36" hidden="1" customHeight="1" spans="1:7">
      <c r="A178" s="456" t="s">
        <v>451</v>
      </c>
      <c r="B178" s="322" t="s">
        <v>179</v>
      </c>
      <c r="C178" s="363">
        <v>10</v>
      </c>
      <c r="D178" s="323">
        <v>25</v>
      </c>
      <c r="E178" s="327">
        <f t="shared" si="6"/>
        <v>1.5</v>
      </c>
      <c r="F178" s="293" t="str">
        <f t="shared" si="7"/>
        <v>是</v>
      </c>
      <c r="G178" s="173" t="str">
        <f t="shared" si="8"/>
        <v>项</v>
      </c>
    </row>
    <row r="179" ht="36" hidden="1" customHeight="1" spans="1:7">
      <c r="A179" s="456" t="s">
        <v>452</v>
      </c>
      <c r="B179" s="322" t="s">
        <v>181</v>
      </c>
      <c r="C179" s="363">
        <v>0</v>
      </c>
      <c r="D179" s="323">
        <v>0</v>
      </c>
      <c r="E179" s="327" t="str">
        <f t="shared" si="6"/>
        <v/>
      </c>
      <c r="F179" s="293" t="str">
        <f t="shared" si="7"/>
        <v>否</v>
      </c>
      <c r="G179" s="173" t="str">
        <f t="shared" si="8"/>
        <v>项</v>
      </c>
    </row>
    <row r="180" ht="36" hidden="1" customHeight="1" spans="1:7">
      <c r="A180" s="456">
        <v>2012906</v>
      </c>
      <c r="B180" s="322" t="s">
        <v>453</v>
      </c>
      <c r="C180" s="363">
        <v>0</v>
      </c>
      <c r="D180" s="323">
        <v>0</v>
      </c>
      <c r="E180" s="327" t="str">
        <f t="shared" si="6"/>
        <v/>
      </c>
      <c r="F180" s="293" t="str">
        <f t="shared" si="7"/>
        <v>否</v>
      </c>
      <c r="G180" s="173" t="str">
        <f t="shared" si="8"/>
        <v>项</v>
      </c>
    </row>
    <row r="181" ht="36" hidden="1" customHeight="1" spans="1:7">
      <c r="A181" s="456" t="s">
        <v>454</v>
      </c>
      <c r="B181" s="322" t="s">
        <v>195</v>
      </c>
      <c r="C181" s="363">
        <v>0</v>
      </c>
      <c r="D181" s="323">
        <v>0</v>
      </c>
      <c r="E181" s="327" t="str">
        <f t="shared" si="6"/>
        <v/>
      </c>
      <c r="F181" s="293" t="str">
        <f t="shared" si="7"/>
        <v>否</v>
      </c>
      <c r="G181" s="173" t="str">
        <f t="shared" si="8"/>
        <v>项</v>
      </c>
    </row>
    <row r="182" ht="36" hidden="1" customHeight="1" spans="1:7">
      <c r="A182" s="456" t="s">
        <v>455</v>
      </c>
      <c r="B182" s="322" t="s">
        <v>456</v>
      </c>
      <c r="C182" s="363">
        <v>100</v>
      </c>
      <c r="D182" s="323">
        <v>120</v>
      </c>
      <c r="E182" s="327">
        <f t="shared" si="6"/>
        <v>0.2</v>
      </c>
      <c r="F182" s="293" t="str">
        <f t="shared" si="7"/>
        <v>是</v>
      </c>
      <c r="G182" s="173" t="str">
        <f t="shared" si="8"/>
        <v>项</v>
      </c>
    </row>
    <row r="183" ht="36" hidden="1" customHeight="1" spans="1:7">
      <c r="A183" s="455" t="s">
        <v>457</v>
      </c>
      <c r="B183" s="317" t="s">
        <v>458</v>
      </c>
      <c r="C183" s="363">
        <v>1877</v>
      </c>
      <c r="D183" s="363">
        <v>1817</v>
      </c>
      <c r="E183" s="329">
        <f t="shared" si="6"/>
        <v>-0.032</v>
      </c>
      <c r="F183" s="293" t="str">
        <f t="shared" si="7"/>
        <v>是</v>
      </c>
      <c r="G183" s="173" t="str">
        <f t="shared" si="8"/>
        <v>款</v>
      </c>
    </row>
    <row r="184" ht="36" hidden="1" customHeight="1" spans="1:7">
      <c r="A184" s="456" t="s">
        <v>459</v>
      </c>
      <c r="B184" s="322" t="s">
        <v>177</v>
      </c>
      <c r="C184" s="363">
        <v>1592</v>
      </c>
      <c r="D184" s="323">
        <v>1651</v>
      </c>
      <c r="E184" s="327">
        <f t="shared" si="6"/>
        <v>0.037</v>
      </c>
      <c r="F184" s="293" t="str">
        <f t="shared" si="7"/>
        <v>是</v>
      </c>
      <c r="G184" s="173" t="str">
        <f t="shared" si="8"/>
        <v>项</v>
      </c>
    </row>
    <row r="185" ht="36" hidden="1" customHeight="1" spans="1:7">
      <c r="A185" s="456" t="s">
        <v>460</v>
      </c>
      <c r="B185" s="322" t="s">
        <v>179</v>
      </c>
      <c r="C185" s="363">
        <v>180</v>
      </c>
      <c r="D185" s="323">
        <v>150</v>
      </c>
      <c r="E185" s="327">
        <f t="shared" si="6"/>
        <v>-0.167</v>
      </c>
      <c r="F185" s="293" t="str">
        <f t="shared" si="7"/>
        <v>是</v>
      </c>
      <c r="G185" s="173" t="str">
        <f t="shared" si="8"/>
        <v>项</v>
      </c>
    </row>
    <row r="186" ht="36" hidden="1" customHeight="1" spans="1:7">
      <c r="A186" s="456" t="s">
        <v>461</v>
      </c>
      <c r="B186" s="322" t="s">
        <v>181</v>
      </c>
      <c r="C186" s="363">
        <v>0</v>
      </c>
      <c r="D186" s="323">
        <v>0</v>
      </c>
      <c r="E186" s="327" t="str">
        <f t="shared" si="6"/>
        <v/>
      </c>
      <c r="F186" s="293" t="str">
        <f t="shared" si="7"/>
        <v>否</v>
      </c>
      <c r="G186" s="173" t="str">
        <f t="shared" si="8"/>
        <v>项</v>
      </c>
    </row>
    <row r="187" ht="36" hidden="1" customHeight="1" spans="1:7">
      <c r="A187" s="456" t="s">
        <v>462</v>
      </c>
      <c r="B187" s="322" t="s">
        <v>463</v>
      </c>
      <c r="C187" s="363">
        <v>5</v>
      </c>
      <c r="D187" s="323">
        <v>0</v>
      </c>
      <c r="E187" s="327">
        <f t="shared" si="6"/>
        <v>-1</v>
      </c>
      <c r="F187" s="293" t="str">
        <f t="shared" si="7"/>
        <v>是</v>
      </c>
      <c r="G187" s="173" t="str">
        <f t="shared" si="8"/>
        <v>项</v>
      </c>
    </row>
    <row r="188" ht="36" hidden="1" customHeight="1" spans="1:7">
      <c r="A188" s="456" t="s">
        <v>464</v>
      </c>
      <c r="B188" s="322" t="s">
        <v>195</v>
      </c>
      <c r="C188" s="363">
        <v>0</v>
      </c>
      <c r="D188" s="323">
        <v>0</v>
      </c>
      <c r="E188" s="327" t="str">
        <f t="shared" si="6"/>
        <v/>
      </c>
      <c r="F188" s="293" t="str">
        <f t="shared" si="7"/>
        <v>否</v>
      </c>
      <c r="G188" s="173" t="str">
        <f t="shared" si="8"/>
        <v>项</v>
      </c>
    </row>
    <row r="189" ht="36" hidden="1" customHeight="1" spans="1:7">
      <c r="A189" s="456" t="s">
        <v>465</v>
      </c>
      <c r="B189" s="322" t="s">
        <v>466</v>
      </c>
      <c r="C189" s="363">
        <v>100</v>
      </c>
      <c r="D189" s="323">
        <v>16</v>
      </c>
      <c r="E189" s="327">
        <f t="shared" si="6"/>
        <v>-0.84</v>
      </c>
      <c r="F189" s="293" t="str">
        <f t="shared" si="7"/>
        <v>是</v>
      </c>
      <c r="G189" s="173" t="str">
        <f t="shared" si="8"/>
        <v>项</v>
      </c>
    </row>
    <row r="190" ht="36" hidden="1" customHeight="1" spans="1:7">
      <c r="A190" s="455" t="s">
        <v>467</v>
      </c>
      <c r="B190" s="317" t="s">
        <v>468</v>
      </c>
      <c r="C190" s="363">
        <v>814</v>
      </c>
      <c r="D190" s="363">
        <v>658</v>
      </c>
      <c r="E190" s="329">
        <f t="shared" si="6"/>
        <v>-0.192</v>
      </c>
      <c r="F190" s="293" t="str">
        <f t="shared" si="7"/>
        <v>是</v>
      </c>
      <c r="G190" s="173" t="str">
        <f t="shared" si="8"/>
        <v>款</v>
      </c>
    </row>
    <row r="191" ht="36" hidden="1" customHeight="1" spans="1:7">
      <c r="A191" s="456" t="s">
        <v>469</v>
      </c>
      <c r="B191" s="322" t="s">
        <v>177</v>
      </c>
      <c r="C191" s="363">
        <v>564</v>
      </c>
      <c r="D191" s="323">
        <v>603</v>
      </c>
      <c r="E191" s="327">
        <f t="shared" si="6"/>
        <v>0.069</v>
      </c>
      <c r="F191" s="293" t="str">
        <f t="shared" si="7"/>
        <v>是</v>
      </c>
      <c r="G191" s="173" t="str">
        <f t="shared" si="8"/>
        <v>项</v>
      </c>
    </row>
    <row r="192" ht="36" hidden="1" customHeight="1" spans="1:7">
      <c r="A192" s="456" t="s">
        <v>470</v>
      </c>
      <c r="B192" s="322" t="s">
        <v>179</v>
      </c>
      <c r="C192" s="363">
        <v>230</v>
      </c>
      <c r="D192" s="323">
        <v>50</v>
      </c>
      <c r="E192" s="327">
        <f t="shared" si="6"/>
        <v>-0.783</v>
      </c>
      <c r="F192" s="293" t="str">
        <f t="shared" si="7"/>
        <v>是</v>
      </c>
      <c r="G192" s="173" t="str">
        <f t="shared" si="8"/>
        <v>项</v>
      </c>
    </row>
    <row r="193" ht="36" hidden="1" customHeight="1" spans="1:7">
      <c r="A193" s="456" t="s">
        <v>471</v>
      </c>
      <c r="B193" s="322" t="s">
        <v>181</v>
      </c>
      <c r="C193" s="363">
        <v>0</v>
      </c>
      <c r="D193" s="323">
        <v>0</v>
      </c>
      <c r="E193" s="327" t="str">
        <f t="shared" si="6"/>
        <v/>
      </c>
      <c r="F193" s="293" t="str">
        <f t="shared" si="7"/>
        <v>否</v>
      </c>
      <c r="G193" s="173" t="str">
        <f t="shared" si="8"/>
        <v>项</v>
      </c>
    </row>
    <row r="194" ht="36" hidden="1" customHeight="1" spans="1:7">
      <c r="A194" s="456" t="s">
        <v>472</v>
      </c>
      <c r="B194" s="322" t="s">
        <v>473</v>
      </c>
      <c r="C194" s="363">
        <v>0</v>
      </c>
      <c r="D194" s="323">
        <v>0</v>
      </c>
      <c r="E194" s="327" t="str">
        <f t="shared" si="6"/>
        <v/>
      </c>
      <c r="F194" s="293" t="str">
        <f t="shared" si="7"/>
        <v>否</v>
      </c>
      <c r="G194" s="173" t="str">
        <f t="shared" si="8"/>
        <v>项</v>
      </c>
    </row>
    <row r="195" ht="36" hidden="1" customHeight="1" spans="1:7">
      <c r="A195" s="456" t="s">
        <v>474</v>
      </c>
      <c r="B195" s="322" t="s">
        <v>195</v>
      </c>
      <c r="C195" s="363">
        <v>0</v>
      </c>
      <c r="D195" s="323">
        <v>0</v>
      </c>
      <c r="E195" s="327" t="str">
        <f t="shared" si="6"/>
        <v/>
      </c>
      <c r="F195" s="293" t="str">
        <f t="shared" si="7"/>
        <v>否</v>
      </c>
      <c r="G195" s="173" t="str">
        <f t="shared" si="8"/>
        <v>项</v>
      </c>
    </row>
    <row r="196" ht="36" hidden="1" customHeight="1" spans="1:7">
      <c r="A196" s="456" t="s">
        <v>475</v>
      </c>
      <c r="B196" s="322" t="s">
        <v>476</v>
      </c>
      <c r="C196" s="363">
        <v>20</v>
      </c>
      <c r="D196" s="323">
        <v>5</v>
      </c>
      <c r="E196" s="327">
        <f t="shared" ref="E196:E259" si="9">IF(C196&gt;0,D196/C196-1,IF(C196&lt;0,-(D196/C196-1),""))</f>
        <v>-0.75</v>
      </c>
      <c r="F196" s="293" t="str">
        <f t="shared" ref="F196:F259" si="10">IF(LEN(A196)=3,"是",IF(B196&lt;&gt;"",IF(SUM(C196:D196)&lt;&gt;0,"是","否"),"是"))</f>
        <v>是</v>
      </c>
      <c r="G196" s="173" t="str">
        <f t="shared" ref="G196:G259" si="11">IF(LEN(A196)=3,"类",IF(LEN(A196)=5,"款","项"))</f>
        <v>项</v>
      </c>
    </row>
    <row r="197" ht="36" hidden="1" customHeight="1" spans="1:7">
      <c r="A197" s="455" t="s">
        <v>477</v>
      </c>
      <c r="B197" s="317" t="s">
        <v>478</v>
      </c>
      <c r="C197" s="363">
        <v>240</v>
      </c>
      <c r="D197" s="363">
        <v>335</v>
      </c>
      <c r="E197" s="329">
        <f t="shared" si="9"/>
        <v>0.396</v>
      </c>
      <c r="F197" s="293" t="str">
        <f t="shared" si="10"/>
        <v>是</v>
      </c>
      <c r="G197" s="173" t="str">
        <f t="shared" si="11"/>
        <v>款</v>
      </c>
    </row>
    <row r="198" ht="36" hidden="1" customHeight="1" spans="1:7">
      <c r="A198" s="456" t="s">
        <v>479</v>
      </c>
      <c r="B198" s="322" t="s">
        <v>177</v>
      </c>
      <c r="C198" s="363">
        <v>170</v>
      </c>
      <c r="D198" s="323">
        <v>170</v>
      </c>
      <c r="E198" s="327">
        <f t="shared" si="9"/>
        <v>0</v>
      </c>
      <c r="F198" s="293" t="str">
        <f t="shared" si="10"/>
        <v>是</v>
      </c>
      <c r="G198" s="173" t="str">
        <f t="shared" si="11"/>
        <v>项</v>
      </c>
    </row>
    <row r="199" ht="36" hidden="1" customHeight="1" spans="1:7">
      <c r="A199" s="456" t="s">
        <v>480</v>
      </c>
      <c r="B199" s="322" t="s">
        <v>179</v>
      </c>
      <c r="C199" s="363">
        <v>65</v>
      </c>
      <c r="D199" s="323">
        <v>125</v>
      </c>
      <c r="E199" s="327">
        <f t="shared" si="9"/>
        <v>0.923</v>
      </c>
      <c r="F199" s="293" t="str">
        <f t="shared" si="10"/>
        <v>是</v>
      </c>
      <c r="G199" s="173" t="str">
        <f t="shared" si="11"/>
        <v>项</v>
      </c>
    </row>
    <row r="200" ht="36" hidden="1" customHeight="1" spans="1:7">
      <c r="A200" s="456" t="s">
        <v>481</v>
      </c>
      <c r="B200" s="322" t="s">
        <v>181</v>
      </c>
      <c r="C200" s="363">
        <v>0</v>
      </c>
      <c r="D200" s="323">
        <v>0</v>
      </c>
      <c r="E200" s="327" t="str">
        <f t="shared" si="9"/>
        <v/>
      </c>
      <c r="F200" s="293" t="str">
        <f t="shared" si="10"/>
        <v>否</v>
      </c>
      <c r="G200" s="173" t="str">
        <f t="shared" si="11"/>
        <v>项</v>
      </c>
    </row>
    <row r="201" ht="36" hidden="1" customHeight="1" spans="1:7">
      <c r="A201" s="456" t="s">
        <v>482</v>
      </c>
      <c r="B201" s="322" t="s">
        <v>483</v>
      </c>
      <c r="C201" s="363"/>
      <c r="D201" s="323">
        <v>0</v>
      </c>
      <c r="E201" s="327" t="str">
        <f t="shared" si="9"/>
        <v/>
      </c>
      <c r="F201" s="293" t="str">
        <f t="shared" si="10"/>
        <v>否</v>
      </c>
      <c r="G201" s="173" t="str">
        <f t="shared" si="11"/>
        <v>项</v>
      </c>
    </row>
    <row r="202" ht="36" hidden="1" customHeight="1" spans="1:7">
      <c r="A202" s="456" t="s">
        <v>484</v>
      </c>
      <c r="B202" s="322" t="s">
        <v>195</v>
      </c>
      <c r="C202" s="363">
        <v>0</v>
      </c>
      <c r="D202" s="323">
        <v>0</v>
      </c>
      <c r="E202" s="327" t="str">
        <f t="shared" si="9"/>
        <v/>
      </c>
      <c r="F202" s="293" t="str">
        <f t="shared" si="10"/>
        <v>否</v>
      </c>
      <c r="G202" s="173" t="str">
        <f t="shared" si="11"/>
        <v>项</v>
      </c>
    </row>
    <row r="203" ht="36" hidden="1" customHeight="1" spans="1:7">
      <c r="A203" s="456" t="s">
        <v>485</v>
      </c>
      <c r="B203" s="322" t="s">
        <v>486</v>
      </c>
      <c r="C203" s="363">
        <v>5</v>
      </c>
      <c r="D203" s="323">
        <v>40</v>
      </c>
      <c r="E203" s="327">
        <f t="shared" si="9"/>
        <v>7</v>
      </c>
      <c r="F203" s="293" t="str">
        <f t="shared" si="10"/>
        <v>是</v>
      </c>
      <c r="G203" s="173" t="str">
        <f t="shared" si="11"/>
        <v>项</v>
      </c>
    </row>
    <row r="204" ht="36" hidden="1" customHeight="1" spans="1:7">
      <c r="A204" s="455" t="s">
        <v>487</v>
      </c>
      <c r="B204" s="317" t="s">
        <v>488</v>
      </c>
      <c r="C204" s="363">
        <v>161</v>
      </c>
      <c r="D204" s="363">
        <v>169</v>
      </c>
      <c r="E204" s="329">
        <f t="shared" si="9"/>
        <v>0.05</v>
      </c>
      <c r="F204" s="293" t="str">
        <f t="shared" si="10"/>
        <v>是</v>
      </c>
      <c r="G204" s="173" t="str">
        <f t="shared" si="11"/>
        <v>款</v>
      </c>
    </row>
    <row r="205" ht="36" hidden="1" customHeight="1" spans="1:7">
      <c r="A205" s="456" t="s">
        <v>489</v>
      </c>
      <c r="B205" s="322" t="s">
        <v>177</v>
      </c>
      <c r="C205" s="363">
        <v>141</v>
      </c>
      <c r="D205" s="323">
        <v>129</v>
      </c>
      <c r="E205" s="327">
        <f t="shared" si="9"/>
        <v>-0.085</v>
      </c>
      <c r="F205" s="293" t="str">
        <f t="shared" si="10"/>
        <v>是</v>
      </c>
      <c r="G205" s="173" t="str">
        <f t="shared" si="11"/>
        <v>项</v>
      </c>
    </row>
    <row r="206" ht="36" hidden="1" customHeight="1" spans="1:7">
      <c r="A206" s="456" t="s">
        <v>490</v>
      </c>
      <c r="B206" s="322" t="s">
        <v>179</v>
      </c>
      <c r="C206" s="363">
        <v>5</v>
      </c>
      <c r="D206" s="323">
        <v>5</v>
      </c>
      <c r="E206" s="327">
        <f t="shared" si="9"/>
        <v>0</v>
      </c>
      <c r="F206" s="293" t="str">
        <f t="shared" si="10"/>
        <v>是</v>
      </c>
      <c r="G206" s="173" t="str">
        <f t="shared" si="11"/>
        <v>项</v>
      </c>
    </row>
    <row r="207" ht="36" hidden="1" customHeight="1" spans="1:7">
      <c r="A207" s="456" t="s">
        <v>491</v>
      </c>
      <c r="B207" s="322" t="s">
        <v>181</v>
      </c>
      <c r="C207" s="363">
        <v>0</v>
      </c>
      <c r="D207" s="323">
        <v>0</v>
      </c>
      <c r="E207" s="327" t="str">
        <f t="shared" si="9"/>
        <v/>
      </c>
      <c r="F207" s="293" t="str">
        <f t="shared" si="10"/>
        <v>否</v>
      </c>
      <c r="G207" s="173" t="str">
        <f t="shared" si="11"/>
        <v>项</v>
      </c>
    </row>
    <row r="208" ht="36" hidden="1" customHeight="1" spans="1:7">
      <c r="A208" s="456" t="s">
        <v>492</v>
      </c>
      <c r="B208" s="322" t="s">
        <v>493</v>
      </c>
      <c r="C208" s="363">
        <v>5</v>
      </c>
      <c r="D208" s="323">
        <v>25</v>
      </c>
      <c r="E208" s="327">
        <f t="shared" si="9"/>
        <v>4</v>
      </c>
      <c r="F208" s="293" t="str">
        <f t="shared" si="10"/>
        <v>是</v>
      </c>
      <c r="G208" s="173" t="str">
        <f t="shared" si="11"/>
        <v>项</v>
      </c>
    </row>
    <row r="209" ht="36" hidden="1" customHeight="1" spans="1:7">
      <c r="A209" s="456" t="s">
        <v>494</v>
      </c>
      <c r="B209" s="322" t="s">
        <v>495</v>
      </c>
      <c r="C209" s="363">
        <v>0</v>
      </c>
      <c r="D209" s="323">
        <v>0</v>
      </c>
      <c r="E209" s="327" t="str">
        <f t="shared" si="9"/>
        <v/>
      </c>
      <c r="F209" s="293" t="str">
        <f t="shared" si="10"/>
        <v>否</v>
      </c>
      <c r="G209" s="173" t="str">
        <f t="shared" si="11"/>
        <v>项</v>
      </c>
    </row>
    <row r="210" ht="36" hidden="1" customHeight="1" spans="1:7">
      <c r="A210" s="456" t="s">
        <v>496</v>
      </c>
      <c r="B210" s="322" t="s">
        <v>195</v>
      </c>
      <c r="C210" s="363">
        <v>0</v>
      </c>
      <c r="D210" s="323">
        <v>0</v>
      </c>
      <c r="E210" s="327" t="str">
        <f t="shared" si="9"/>
        <v/>
      </c>
      <c r="F210" s="293" t="str">
        <f t="shared" si="10"/>
        <v>否</v>
      </c>
      <c r="G210" s="173" t="str">
        <f t="shared" si="11"/>
        <v>项</v>
      </c>
    </row>
    <row r="211" ht="36" hidden="1" customHeight="1" spans="1:7">
      <c r="A211" s="456" t="s">
        <v>497</v>
      </c>
      <c r="B211" s="322" t="s">
        <v>498</v>
      </c>
      <c r="C211" s="363">
        <v>10</v>
      </c>
      <c r="D211" s="323">
        <v>10</v>
      </c>
      <c r="E211" s="327">
        <f t="shared" si="9"/>
        <v>0</v>
      </c>
      <c r="F211" s="293" t="str">
        <f t="shared" si="10"/>
        <v>是</v>
      </c>
      <c r="G211" s="173" t="str">
        <f t="shared" si="11"/>
        <v>项</v>
      </c>
    </row>
    <row r="212" ht="36" hidden="1" customHeight="1" spans="1:7">
      <c r="A212" s="455" t="s">
        <v>499</v>
      </c>
      <c r="B212" s="317" t="s">
        <v>500</v>
      </c>
      <c r="C212" s="363">
        <v>0</v>
      </c>
      <c r="D212" s="363">
        <v>0</v>
      </c>
      <c r="E212" s="329" t="str">
        <f t="shared" si="9"/>
        <v/>
      </c>
      <c r="F212" s="293" t="str">
        <f t="shared" si="10"/>
        <v>否</v>
      </c>
      <c r="G212" s="173" t="str">
        <f t="shared" si="11"/>
        <v>款</v>
      </c>
    </row>
    <row r="213" ht="36" hidden="1" customHeight="1" spans="1:7">
      <c r="A213" s="456" t="s">
        <v>501</v>
      </c>
      <c r="B213" s="322" t="s">
        <v>177</v>
      </c>
      <c r="C213" s="363">
        <v>0</v>
      </c>
      <c r="D213" s="323">
        <v>0</v>
      </c>
      <c r="E213" s="327" t="str">
        <f t="shared" si="9"/>
        <v/>
      </c>
      <c r="F213" s="293" t="str">
        <f t="shared" si="10"/>
        <v>否</v>
      </c>
      <c r="G213" s="173" t="str">
        <f t="shared" si="11"/>
        <v>项</v>
      </c>
    </row>
    <row r="214" ht="36" hidden="1" customHeight="1" spans="1:7">
      <c r="A214" s="456" t="s">
        <v>502</v>
      </c>
      <c r="B214" s="322" t="s">
        <v>179</v>
      </c>
      <c r="C214" s="363">
        <v>0</v>
      </c>
      <c r="D214" s="323">
        <v>0</v>
      </c>
      <c r="E214" s="327" t="str">
        <f t="shared" si="9"/>
        <v/>
      </c>
      <c r="F214" s="293" t="str">
        <f t="shared" si="10"/>
        <v>否</v>
      </c>
      <c r="G214" s="173" t="str">
        <f t="shared" si="11"/>
        <v>项</v>
      </c>
    </row>
    <row r="215" ht="36" hidden="1" customHeight="1" spans="1:7">
      <c r="A215" s="456" t="s">
        <v>503</v>
      </c>
      <c r="B215" s="322" t="s">
        <v>181</v>
      </c>
      <c r="C215" s="363">
        <v>0</v>
      </c>
      <c r="D215" s="323">
        <v>0</v>
      </c>
      <c r="E215" s="327" t="str">
        <f t="shared" si="9"/>
        <v/>
      </c>
      <c r="F215" s="293" t="str">
        <f t="shared" si="10"/>
        <v>否</v>
      </c>
      <c r="G215" s="173" t="str">
        <f t="shared" si="11"/>
        <v>项</v>
      </c>
    </row>
    <row r="216" ht="36" hidden="1" customHeight="1" spans="1:7">
      <c r="A216" s="456" t="s">
        <v>504</v>
      </c>
      <c r="B216" s="322" t="s">
        <v>195</v>
      </c>
      <c r="C216" s="363">
        <v>0</v>
      </c>
      <c r="D216" s="323">
        <v>0</v>
      </c>
      <c r="E216" s="327" t="str">
        <f t="shared" si="9"/>
        <v/>
      </c>
      <c r="F216" s="293" t="str">
        <f t="shared" si="10"/>
        <v>否</v>
      </c>
      <c r="G216" s="173" t="str">
        <f t="shared" si="11"/>
        <v>项</v>
      </c>
    </row>
    <row r="217" ht="36" hidden="1" customHeight="1" spans="1:7">
      <c r="A217" s="456" t="s">
        <v>505</v>
      </c>
      <c r="B217" s="322" t="s">
        <v>506</v>
      </c>
      <c r="C217" s="363">
        <v>0</v>
      </c>
      <c r="D217" s="323">
        <v>0</v>
      </c>
      <c r="E217" s="327" t="str">
        <f t="shared" si="9"/>
        <v/>
      </c>
      <c r="F217" s="293" t="str">
        <f t="shared" si="10"/>
        <v>否</v>
      </c>
      <c r="G217" s="173" t="str">
        <f t="shared" si="11"/>
        <v>项</v>
      </c>
    </row>
    <row r="218" ht="36" hidden="1" customHeight="1" spans="1:7">
      <c r="A218" s="455" t="s">
        <v>507</v>
      </c>
      <c r="B218" s="317" t="s">
        <v>508</v>
      </c>
      <c r="C218" s="363">
        <v>0</v>
      </c>
      <c r="D218" s="363">
        <v>0</v>
      </c>
      <c r="E218" s="329" t="str">
        <f t="shared" si="9"/>
        <v/>
      </c>
      <c r="F218" s="293" t="str">
        <f t="shared" si="10"/>
        <v>否</v>
      </c>
      <c r="G218" s="173" t="str">
        <f t="shared" si="11"/>
        <v>款</v>
      </c>
    </row>
    <row r="219" ht="36" hidden="1" customHeight="1" spans="1:7">
      <c r="A219" s="456" t="s">
        <v>509</v>
      </c>
      <c r="B219" s="322" t="s">
        <v>177</v>
      </c>
      <c r="C219" s="363">
        <v>0</v>
      </c>
      <c r="D219" s="323">
        <v>0</v>
      </c>
      <c r="E219" s="327" t="str">
        <f t="shared" si="9"/>
        <v/>
      </c>
      <c r="F219" s="293" t="str">
        <f t="shared" si="10"/>
        <v>否</v>
      </c>
      <c r="G219" s="173" t="str">
        <f t="shared" si="11"/>
        <v>项</v>
      </c>
    </row>
    <row r="220" ht="36" hidden="1" customHeight="1" spans="1:7">
      <c r="A220" s="456" t="s">
        <v>510</v>
      </c>
      <c r="B220" s="322" t="s">
        <v>179</v>
      </c>
      <c r="C220" s="363">
        <v>0</v>
      </c>
      <c r="D220" s="323">
        <v>0</v>
      </c>
      <c r="E220" s="327" t="str">
        <f t="shared" si="9"/>
        <v/>
      </c>
      <c r="F220" s="293" t="str">
        <f t="shared" si="10"/>
        <v>否</v>
      </c>
      <c r="G220" s="173" t="str">
        <f t="shared" si="11"/>
        <v>项</v>
      </c>
    </row>
    <row r="221" ht="36" hidden="1" customHeight="1" spans="1:7">
      <c r="A221" s="456" t="s">
        <v>511</v>
      </c>
      <c r="B221" s="322" t="s">
        <v>181</v>
      </c>
      <c r="C221" s="363">
        <v>0</v>
      </c>
      <c r="D221" s="323">
        <v>0</v>
      </c>
      <c r="E221" s="327" t="str">
        <f t="shared" si="9"/>
        <v/>
      </c>
      <c r="F221" s="293" t="str">
        <f t="shared" si="10"/>
        <v>否</v>
      </c>
      <c r="G221" s="173" t="str">
        <f t="shared" si="11"/>
        <v>项</v>
      </c>
    </row>
    <row r="222" ht="36" hidden="1" customHeight="1" spans="1:7">
      <c r="A222" s="456" t="s">
        <v>512</v>
      </c>
      <c r="B222" s="322" t="s">
        <v>195</v>
      </c>
      <c r="C222" s="363">
        <v>0</v>
      </c>
      <c r="D222" s="323">
        <v>0</v>
      </c>
      <c r="E222" s="327" t="str">
        <f t="shared" si="9"/>
        <v/>
      </c>
      <c r="F222" s="293" t="str">
        <f t="shared" si="10"/>
        <v>否</v>
      </c>
      <c r="G222" s="173" t="str">
        <f t="shared" si="11"/>
        <v>项</v>
      </c>
    </row>
    <row r="223" ht="36" hidden="1" customHeight="1" spans="1:7">
      <c r="A223" s="456" t="s">
        <v>513</v>
      </c>
      <c r="B223" s="322" t="s">
        <v>514</v>
      </c>
      <c r="C223" s="363">
        <v>0</v>
      </c>
      <c r="D223" s="323">
        <v>0</v>
      </c>
      <c r="E223" s="327" t="str">
        <f t="shared" si="9"/>
        <v/>
      </c>
      <c r="F223" s="293" t="str">
        <f t="shared" si="10"/>
        <v>否</v>
      </c>
      <c r="G223" s="173" t="str">
        <f t="shared" si="11"/>
        <v>项</v>
      </c>
    </row>
    <row r="224" ht="36" hidden="1" customHeight="1" spans="1:7">
      <c r="A224" s="455" t="s">
        <v>515</v>
      </c>
      <c r="B224" s="317" t="s">
        <v>516</v>
      </c>
      <c r="C224" s="363">
        <v>0</v>
      </c>
      <c r="D224" s="363">
        <v>0</v>
      </c>
      <c r="E224" s="329" t="str">
        <f t="shared" si="9"/>
        <v/>
      </c>
      <c r="F224" s="293" t="str">
        <f t="shared" si="10"/>
        <v>否</v>
      </c>
      <c r="G224" s="173" t="str">
        <f t="shared" si="11"/>
        <v>款</v>
      </c>
    </row>
    <row r="225" ht="36" hidden="1" customHeight="1" spans="1:7">
      <c r="A225" s="456" t="s">
        <v>517</v>
      </c>
      <c r="B225" s="322" t="s">
        <v>177</v>
      </c>
      <c r="C225" s="363">
        <v>0</v>
      </c>
      <c r="D225" s="323">
        <v>0</v>
      </c>
      <c r="E225" s="327" t="str">
        <f t="shared" si="9"/>
        <v/>
      </c>
      <c r="F225" s="293" t="str">
        <f t="shared" si="10"/>
        <v>否</v>
      </c>
      <c r="G225" s="173" t="str">
        <f t="shared" si="11"/>
        <v>项</v>
      </c>
    </row>
    <row r="226" ht="36" hidden="1" customHeight="1" spans="1:7">
      <c r="A226" s="456" t="s">
        <v>518</v>
      </c>
      <c r="B226" s="322" t="s">
        <v>179</v>
      </c>
      <c r="C226" s="363">
        <v>0</v>
      </c>
      <c r="D226" s="323">
        <v>0</v>
      </c>
      <c r="E226" s="327" t="str">
        <f t="shared" si="9"/>
        <v/>
      </c>
      <c r="F226" s="293" t="str">
        <f t="shared" si="10"/>
        <v>否</v>
      </c>
      <c r="G226" s="173" t="str">
        <f t="shared" si="11"/>
        <v>项</v>
      </c>
    </row>
    <row r="227" ht="36" hidden="1" customHeight="1" spans="1:7">
      <c r="A227" s="456" t="s">
        <v>519</v>
      </c>
      <c r="B227" s="322" t="s">
        <v>181</v>
      </c>
      <c r="C227" s="363">
        <v>0</v>
      </c>
      <c r="D227" s="323">
        <v>0</v>
      </c>
      <c r="E227" s="327" t="str">
        <f t="shared" si="9"/>
        <v/>
      </c>
      <c r="F227" s="293" t="str">
        <f t="shared" si="10"/>
        <v>否</v>
      </c>
      <c r="G227" s="173" t="str">
        <f t="shared" si="11"/>
        <v>项</v>
      </c>
    </row>
    <row r="228" ht="36" hidden="1" customHeight="1" spans="1:7">
      <c r="A228" s="456" t="s">
        <v>520</v>
      </c>
      <c r="B228" s="322" t="s">
        <v>521</v>
      </c>
      <c r="C228" s="363">
        <v>0</v>
      </c>
      <c r="D228" s="323">
        <v>0</v>
      </c>
      <c r="E228" s="327" t="str">
        <f t="shared" si="9"/>
        <v/>
      </c>
      <c r="F228" s="293" t="str">
        <f t="shared" si="10"/>
        <v>否</v>
      </c>
      <c r="G228" s="173" t="str">
        <f t="shared" si="11"/>
        <v>项</v>
      </c>
    </row>
    <row r="229" ht="36" hidden="1" customHeight="1" spans="1:7">
      <c r="A229" s="456" t="s">
        <v>522</v>
      </c>
      <c r="B229" s="322" t="s">
        <v>195</v>
      </c>
      <c r="C229" s="363">
        <v>0</v>
      </c>
      <c r="D229" s="323">
        <v>0</v>
      </c>
      <c r="E229" s="327" t="str">
        <f t="shared" si="9"/>
        <v/>
      </c>
      <c r="F229" s="293" t="str">
        <f t="shared" si="10"/>
        <v>否</v>
      </c>
      <c r="G229" s="173" t="str">
        <f t="shared" si="11"/>
        <v>项</v>
      </c>
    </row>
    <row r="230" ht="36" hidden="1" customHeight="1" spans="1:7">
      <c r="A230" s="456" t="s">
        <v>523</v>
      </c>
      <c r="B230" s="322" t="s">
        <v>524</v>
      </c>
      <c r="C230" s="363">
        <v>0</v>
      </c>
      <c r="D230" s="323">
        <v>0</v>
      </c>
      <c r="E230" s="327" t="str">
        <f t="shared" si="9"/>
        <v/>
      </c>
      <c r="F230" s="293" t="str">
        <f t="shared" si="10"/>
        <v>否</v>
      </c>
      <c r="G230" s="173" t="str">
        <f t="shared" si="11"/>
        <v>项</v>
      </c>
    </row>
    <row r="231" ht="36" hidden="1" customHeight="1" spans="1:7">
      <c r="A231" s="455" t="s">
        <v>525</v>
      </c>
      <c r="B231" s="317" t="s">
        <v>526</v>
      </c>
      <c r="C231" s="363">
        <v>1014</v>
      </c>
      <c r="D231" s="363">
        <v>1027</v>
      </c>
      <c r="E231" s="329">
        <f t="shared" si="9"/>
        <v>0.013</v>
      </c>
      <c r="F231" s="293" t="str">
        <f t="shared" si="10"/>
        <v>是</v>
      </c>
      <c r="G231" s="173" t="str">
        <f t="shared" si="11"/>
        <v>款</v>
      </c>
    </row>
    <row r="232" ht="36" hidden="1" customHeight="1" spans="1:7">
      <c r="A232" s="456" t="s">
        <v>527</v>
      </c>
      <c r="B232" s="322" t="s">
        <v>177</v>
      </c>
      <c r="C232" s="363">
        <v>959</v>
      </c>
      <c r="D232" s="323">
        <v>945</v>
      </c>
      <c r="E232" s="327">
        <f t="shared" si="9"/>
        <v>-0.015</v>
      </c>
      <c r="F232" s="293" t="str">
        <f t="shared" si="10"/>
        <v>是</v>
      </c>
      <c r="G232" s="173" t="str">
        <f t="shared" si="11"/>
        <v>项</v>
      </c>
    </row>
    <row r="233" ht="36" hidden="1" customHeight="1" spans="1:7">
      <c r="A233" s="456" t="s">
        <v>528</v>
      </c>
      <c r="B233" s="322" t="s">
        <v>179</v>
      </c>
      <c r="C233" s="363">
        <v>10</v>
      </c>
      <c r="D233" s="323">
        <v>52</v>
      </c>
      <c r="E233" s="327">
        <f t="shared" si="9"/>
        <v>4.2</v>
      </c>
      <c r="F233" s="293" t="str">
        <f t="shared" si="10"/>
        <v>是</v>
      </c>
      <c r="G233" s="173" t="str">
        <f t="shared" si="11"/>
        <v>项</v>
      </c>
    </row>
    <row r="234" ht="36" hidden="1" customHeight="1" spans="1:7">
      <c r="A234" s="456" t="s">
        <v>529</v>
      </c>
      <c r="B234" s="322" t="s">
        <v>181</v>
      </c>
      <c r="C234" s="363">
        <v>0</v>
      </c>
      <c r="D234" s="323">
        <v>0</v>
      </c>
      <c r="E234" s="327" t="str">
        <f t="shared" si="9"/>
        <v/>
      </c>
      <c r="F234" s="293" t="str">
        <f t="shared" si="10"/>
        <v>否</v>
      </c>
      <c r="G234" s="173" t="str">
        <f t="shared" si="11"/>
        <v>项</v>
      </c>
    </row>
    <row r="235" ht="36" hidden="1" customHeight="1" spans="1:7">
      <c r="A235" s="456" t="s">
        <v>530</v>
      </c>
      <c r="B235" s="322" t="s">
        <v>531</v>
      </c>
      <c r="C235" s="363">
        <v>30</v>
      </c>
      <c r="D235" s="323">
        <v>2</v>
      </c>
      <c r="E235" s="327">
        <f t="shared" si="9"/>
        <v>-0.933</v>
      </c>
      <c r="F235" s="293" t="str">
        <f t="shared" si="10"/>
        <v>是</v>
      </c>
      <c r="G235" s="173" t="str">
        <f t="shared" si="11"/>
        <v>项</v>
      </c>
    </row>
    <row r="236" ht="36" hidden="1" customHeight="1" spans="1:7">
      <c r="A236" s="456" t="s">
        <v>532</v>
      </c>
      <c r="B236" s="322" t="s">
        <v>533</v>
      </c>
      <c r="C236" s="363">
        <v>5</v>
      </c>
      <c r="D236" s="323">
        <v>0</v>
      </c>
      <c r="E236" s="327">
        <f t="shared" si="9"/>
        <v>-1</v>
      </c>
      <c r="F236" s="293" t="str">
        <f t="shared" si="10"/>
        <v>是</v>
      </c>
      <c r="G236" s="173" t="str">
        <f t="shared" si="11"/>
        <v>项</v>
      </c>
    </row>
    <row r="237" ht="36" hidden="1" customHeight="1" spans="1:7">
      <c r="A237" s="456" t="s">
        <v>534</v>
      </c>
      <c r="B237" s="322" t="s">
        <v>278</v>
      </c>
      <c r="C237" s="363">
        <v>0</v>
      </c>
      <c r="D237" s="323">
        <v>0</v>
      </c>
      <c r="E237" s="327" t="str">
        <f t="shared" si="9"/>
        <v/>
      </c>
      <c r="F237" s="293" t="str">
        <f t="shared" si="10"/>
        <v>否</v>
      </c>
      <c r="G237" s="173" t="str">
        <f t="shared" si="11"/>
        <v>项</v>
      </c>
    </row>
    <row r="238" ht="36" hidden="1" customHeight="1" spans="1:7">
      <c r="A238" s="456" t="s">
        <v>535</v>
      </c>
      <c r="B238" s="322" t="s">
        <v>536</v>
      </c>
      <c r="C238" s="363">
        <v>0</v>
      </c>
      <c r="D238" s="323">
        <v>0</v>
      </c>
      <c r="E238" s="327" t="str">
        <f t="shared" si="9"/>
        <v/>
      </c>
      <c r="F238" s="293" t="str">
        <f t="shared" si="10"/>
        <v>否</v>
      </c>
      <c r="G238" s="173" t="str">
        <f t="shared" si="11"/>
        <v>项</v>
      </c>
    </row>
    <row r="239" ht="36" hidden="1" customHeight="1" spans="1:7">
      <c r="A239" s="456" t="s">
        <v>537</v>
      </c>
      <c r="B239" s="322" t="s">
        <v>538</v>
      </c>
      <c r="C239" s="363">
        <v>0</v>
      </c>
      <c r="D239" s="323">
        <v>0</v>
      </c>
      <c r="E239" s="327" t="str">
        <f t="shared" si="9"/>
        <v/>
      </c>
      <c r="F239" s="293" t="str">
        <f t="shared" si="10"/>
        <v>否</v>
      </c>
      <c r="G239" s="173" t="str">
        <f t="shared" si="11"/>
        <v>项</v>
      </c>
    </row>
    <row r="240" ht="36" hidden="1" customHeight="1" spans="1:7">
      <c r="A240" s="456" t="s">
        <v>539</v>
      </c>
      <c r="B240" s="322" t="s">
        <v>540</v>
      </c>
      <c r="C240" s="363">
        <v>0</v>
      </c>
      <c r="D240" s="323">
        <v>0</v>
      </c>
      <c r="E240" s="327" t="str">
        <f t="shared" si="9"/>
        <v/>
      </c>
      <c r="F240" s="293" t="str">
        <f t="shared" si="10"/>
        <v>否</v>
      </c>
      <c r="G240" s="173" t="str">
        <f t="shared" si="11"/>
        <v>项</v>
      </c>
    </row>
    <row r="241" ht="36" hidden="1" customHeight="1" spans="1:7">
      <c r="A241" s="456" t="s">
        <v>541</v>
      </c>
      <c r="B241" s="322" t="s">
        <v>542</v>
      </c>
      <c r="C241" s="363">
        <v>0</v>
      </c>
      <c r="D241" s="323">
        <v>0</v>
      </c>
      <c r="E241" s="327" t="str">
        <f t="shared" si="9"/>
        <v/>
      </c>
      <c r="F241" s="293" t="str">
        <f t="shared" si="10"/>
        <v>否</v>
      </c>
      <c r="G241" s="173" t="str">
        <f t="shared" si="11"/>
        <v>项</v>
      </c>
    </row>
    <row r="242" ht="36" hidden="1" customHeight="1" spans="1:7">
      <c r="A242" s="456" t="s">
        <v>543</v>
      </c>
      <c r="B242" s="322" t="s">
        <v>544</v>
      </c>
      <c r="C242" s="363">
        <v>0</v>
      </c>
      <c r="D242" s="323">
        <v>0</v>
      </c>
      <c r="E242" s="327" t="str">
        <f t="shared" si="9"/>
        <v/>
      </c>
      <c r="F242" s="293" t="str">
        <f t="shared" si="10"/>
        <v>否</v>
      </c>
      <c r="G242" s="173" t="str">
        <f t="shared" si="11"/>
        <v>项</v>
      </c>
    </row>
    <row r="243" ht="36" hidden="1" customHeight="1" spans="1:7">
      <c r="A243" s="456" t="s">
        <v>545</v>
      </c>
      <c r="B243" s="322" t="s">
        <v>546</v>
      </c>
      <c r="C243" s="363">
        <v>0</v>
      </c>
      <c r="D243" s="323">
        <v>12</v>
      </c>
      <c r="E243" s="327" t="str">
        <f t="shared" si="9"/>
        <v/>
      </c>
      <c r="F243" s="293" t="str">
        <f t="shared" si="10"/>
        <v>是</v>
      </c>
      <c r="G243" s="173" t="str">
        <f t="shared" si="11"/>
        <v>项</v>
      </c>
    </row>
    <row r="244" ht="36" hidden="1" customHeight="1" spans="1:7">
      <c r="A244" s="456" t="s">
        <v>547</v>
      </c>
      <c r="B244" s="322" t="s">
        <v>195</v>
      </c>
      <c r="C244" s="363">
        <v>0</v>
      </c>
      <c r="D244" s="323">
        <v>0</v>
      </c>
      <c r="E244" s="327" t="str">
        <f t="shared" si="9"/>
        <v/>
      </c>
      <c r="F244" s="293" t="str">
        <f t="shared" si="10"/>
        <v>否</v>
      </c>
      <c r="G244" s="173" t="str">
        <f t="shared" si="11"/>
        <v>项</v>
      </c>
    </row>
    <row r="245" ht="36" hidden="1" customHeight="1" spans="1:7">
      <c r="A245" s="456" t="s">
        <v>548</v>
      </c>
      <c r="B245" s="322" t="s">
        <v>549</v>
      </c>
      <c r="C245" s="363">
        <v>10</v>
      </c>
      <c r="D245" s="323">
        <v>16</v>
      </c>
      <c r="E245" s="327">
        <f t="shared" si="9"/>
        <v>0.6</v>
      </c>
      <c r="F245" s="293" t="str">
        <f t="shared" si="10"/>
        <v>是</v>
      </c>
      <c r="G245" s="173" t="str">
        <f t="shared" si="11"/>
        <v>项</v>
      </c>
    </row>
    <row r="246" ht="36" hidden="1" customHeight="1" spans="1:7">
      <c r="A246" s="455" t="s">
        <v>550</v>
      </c>
      <c r="B246" s="317" t="s">
        <v>551</v>
      </c>
      <c r="C246" s="363">
        <v>17160</v>
      </c>
      <c r="D246" s="363">
        <v>17427</v>
      </c>
      <c r="E246" s="329">
        <f t="shared" si="9"/>
        <v>0.016</v>
      </c>
      <c r="F246" s="293" t="str">
        <f t="shared" si="10"/>
        <v>是</v>
      </c>
      <c r="G246" s="173" t="str">
        <f t="shared" si="11"/>
        <v>款</v>
      </c>
    </row>
    <row r="247" ht="36" hidden="1" customHeight="1" spans="1:7">
      <c r="A247" s="456" t="s">
        <v>552</v>
      </c>
      <c r="B247" s="322" t="s">
        <v>553</v>
      </c>
      <c r="C247" s="363">
        <v>0</v>
      </c>
      <c r="D247" s="323">
        <v>0</v>
      </c>
      <c r="E247" s="327" t="str">
        <f t="shared" si="9"/>
        <v/>
      </c>
      <c r="F247" s="293" t="str">
        <f t="shared" si="10"/>
        <v>否</v>
      </c>
      <c r="G247" s="173" t="str">
        <f t="shared" si="11"/>
        <v>项</v>
      </c>
    </row>
    <row r="248" s="446" customFormat="1" ht="36" hidden="1" customHeight="1" spans="1:7">
      <c r="A248" s="459" t="s">
        <v>554</v>
      </c>
      <c r="B248" s="460" t="s">
        <v>555</v>
      </c>
      <c r="C248" s="461">
        <v>17160</v>
      </c>
      <c r="D248" s="462">
        <v>17427</v>
      </c>
      <c r="E248" s="463">
        <f t="shared" si="9"/>
        <v>0.016</v>
      </c>
      <c r="F248" s="464" t="str">
        <f t="shared" si="10"/>
        <v>是</v>
      </c>
      <c r="G248" s="446" t="str">
        <f t="shared" si="11"/>
        <v>项</v>
      </c>
    </row>
    <row r="249" ht="36" hidden="1" customHeight="1" spans="1:7">
      <c r="A249" s="465" t="s">
        <v>556</v>
      </c>
      <c r="B249" s="466" t="s">
        <v>557</v>
      </c>
      <c r="C249" s="363"/>
      <c r="D249" s="467"/>
      <c r="E249" s="329" t="str">
        <f t="shared" si="9"/>
        <v/>
      </c>
      <c r="F249" s="293" t="str">
        <f t="shared" si="10"/>
        <v>否</v>
      </c>
      <c r="G249" s="173" t="str">
        <f t="shared" si="11"/>
        <v>项</v>
      </c>
    </row>
    <row r="250" ht="36" customHeight="1" spans="1:7">
      <c r="A250" s="455" t="s">
        <v>109</v>
      </c>
      <c r="B250" s="317" t="s">
        <v>110</v>
      </c>
      <c r="C250" s="363">
        <v>0</v>
      </c>
      <c r="D250" s="363">
        <v>0</v>
      </c>
      <c r="E250" s="329" t="str">
        <f t="shared" si="9"/>
        <v/>
      </c>
      <c r="F250" s="293" t="str">
        <f t="shared" si="10"/>
        <v>是</v>
      </c>
      <c r="G250" s="173" t="str">
        <f t="shared" si="11"/>
        <v>类</v>
      </c>
    </row>
    <row r="251" ht="36" hidden="1" customHeight="1" spans="1:7">
      <c r="A251" s="455" t="s">
        <v>558</v>
      </c>
      <c r="B251" s="317" t="s">
        <v>559</v>
      </c>
      <c r="C251" s="363">
        <v>0</v>
      </c>
      <c r="D251" s="363">
        <v>0</v>
      </c>
      <c r="E251" s="329" t="str">
        <f t="shared" si="9"/>
        <v/>
      </c>
      <c r="F251" s="293" t="str">
        <f t="shared" si="10"/>
        <v>否</v>
      </c>
      <c r="G251" s="173" t="str">
        <f t="shared" si="11"/>
        <v>款</v>
      </c>
    </row>
    <row r="252" ht="36" hidden="1" customHeight="1" spans="1:7">
      <c r="A252" s="455" t="s">
        <v>560</v>
      </c>
      <c r="B252" s="317" t="s">
        <v>561</v>
      </c>
      <c r="C252" s="363">
        <v>0</v>
      </c>
      <c r="D252" s="363">
        <v>0</v>
      </c>
      <c r="E252" s="329" t="str">
        <f t="shared" si="9"/>
        <v/>
      </c>
      <c r="F252" s="293" t="str">
        <f t="shared" si="10"/>
        <v>否</v>
      </c>
      <c r="G252" s="173" t="str">
        <f t="shared" si="11"/>
        <v>款</v>
      </c>
    </row>
    <row r="253" ht="36" customHeight="1" spans="1:7">
      <c r="A253" s="455" t="s">
        <v>111</v>
      </c>
      <c r="B253" s="317" t="s">
        <v>112</v>
      </c>
      <c r="C253" s="363">
        <v>30</v>
      </c>
      <c r="D253" s="363">
        <v>36</v>
      </c>
      <c r="E253" s="329">
        <f t="shared" si="9"/>
        <v>0.2</v>
      </c>
      <c r="F253" s="293" t="str">
        <f t="shared" si="10"/>
        <v>是</v>
      </c>
      <c r="G253" s="173" t="str">
        <f t="shared" si="11"/>
        <v>类</v>
      </c>
    </row>
    <row r="254" ht="36" hidden="1" customHeight="1" spans="1:7">
      <c r="A254" s="317" t="s">
        <v>562</v>
      </c>
      <c r="B254" s="317" t="s">
        <v>563</v>
      </c>
      <c r="C254" s="363"/>
      <c r="D254" s="363">
        <v>0</v>
      </c>
      <c r="E254" s="329" t="str">
        <f t="shared" si="9"/>
        <v/>
      </c>
      <c r="F254" s="293" t="str">
        <f t="shared" si="10"/>
        <v>否</v>
      </c>
      <c r="G254" s="173" t="str">
        <f t="shared" si="11"/>
        <v>款</v>
      </c>
    </row>
    <row r="255" ht="36" hidden="1" customHeight="1" spans="1:7">
      <c r="A255" s="322" t="s">
        <v>564</v>
      </c>
      <c r="B255" s="322" t="s">
        <v>565</v>
      </c>
      <c r="C255" s="363"/>
      <c r="D255" s="323">
        <v>0</v>
      </c>
      <c r="E255" s="327" t="str">
        <f t="shared" si="9"/>
        <v/>
      </c>
      <c r="F255" s="293" t="str">
        <f t="shared" si="10"/>
        <v>否</v>
      </c>
      <c r="G255" s="173" t="str">
        <f t="shared" si="11"/>
        <v>项</v>
      </c>
    </row>
    <row r="256" ht="36" hidden="1" customHeight="1" spans="1:7">
      <c r="A256" s="317" t="s">
        <v>566</v>
      </c>
      <c r="B256" s="317" t="s">
        <v>567</v>
      </c>
      <c r="C256" s="363"/>
      <c r="D256" s="363">
        <v>0</v>
      </c>
      <c r="E256" s="329" t="str">
        <f t="shared" si="9"/>
        <v/>
      </c>
      <c r="F256" s="293" t="str">
        <f t="shared" si="10"/>
        <v>否</v>
      </c>
      <c r="G256" s="173" t="str">
        <f t="shared" si="11"/>
        <v>款</v>
      </c>
    </row>
    <row r="257" ht="36" hidden="1" customHeight="1" spans="1:7">
      <c r="A257" s="322" t="s">
        <v>568</v>
      </c>
      <c r="B257" s="322" t="s">
        <v>569</v>
      </c>
      <c r="C257" s="363"/>
      <c r="D257" s="323">
        <v>0</v>
      </c>
      <c r="E257" s="327" t="str">
        <f t="shared" si="9"/>
        <v/>
      </c>
      <c r="F257" s="293" t="str">
        <f t="shared" si="10"/>
        <v>否</v>
      </c>
      <c r="G257" s="173" t="str">
        <f t="shared" si="11"/>
        <v>项</v>
      </c>
    </row>
    <row r="258" ht="36" hidden="1" customHeight="1" spans="1:7">
      <c r="A258" s="317" t="s">
        <v>570</v>
      </c>
      <c r="B258" s="317" t="s">
        <v>571</v>
      </c>
      <c r="C258" s="363"/>
      <c r="D258" s="363">
        <v>0</v>
      </c>
      <c r="E258" s="329" t="str">
        <f t="shared" si="9"/>
        <v/>
      </c>
      <c r="F258" s="293" t="str">
        <f t="shared" si="10"/>
        <v>否</v>
      </c>
      <c r="G258" s="173" t="str">
        <f t="shared" si="11"/>
        <v>款</v>
      </c>
    </row>
    <row r="259" ht="36" hidden="1" customHeight="1" spans="1:7">
      <c r="A259" s="322" t="s">
        <v>572</v>
      </c>
      <c r="B259" s="322" t="s">
        <v>573</v>
      </c>
      <c r="C259" s="363"/>
      <c r="D259" s="323">
        <v>0</v>
      </c>
      <c r="E259" s="327" t="str">
        <f t="shared" si="9"/>
        <v/>
      </c>
      <c r="F259" s="293" t="str">
        <f t="shared" si="10"/>
        <v>否</v>
      </c>
      <c r="G259" s="173" t="str">
        <f t="shared" si="11"/>
        <v>项</v>
      </c>
    </row>
    <row r="260" ht="36" hidden="1" customHeight="1" spans="1:7">
      <c r="A260" s="455" t="s">
        <v>574</v>
      </c>
      <c r="B260" s="317" t="s">
        <v>575</v>
      </c>
      <c r="C260" s="363">
        <v>30</v>
      </c>
      <c r="D260" s="363">
        <v>30</v>
      </c>
      <c r="E260" s="329">
        <f t="shared" ref="E260:E323" si="12">IF(C260&gt;0,D260/C260-1,IF(C260&lt;0,-(D260/C260-1),""))</f>
        <v>0</v>
      </c>
      <c r="F260" s="293" t="str">
        <f t="shared" ref="F260:F323" si="13">IF(LEN(A260)=3,"是",IF(B260&lt;&gt;"",IF(SUM(C260:D260)&lt;&gt;0,"是","否"),"是"))</f>
        <v>是</v>
      </c>
      <c r="G260" s="173" t="str">
        <f t="shared" ref="G260:G323" si="14">IF(LEN(A260)=3,"类",IF(LEN(A260)=5,"款","项"))</f>
        <v>款</v>
      </c>
    </row>
    <row r="261" ht="36" hidden="1" customHeight="1" spans="1:7">
      <c r="A261" s="456" t="s">
        <v>576</v>
      </c>
      <c r="B261" s="322" t="s">
        <v>577</v>
      </c>
      <c r="C261" s="363">
        <v>10</v>
      </c>
      <c r="D261" s="323">
        <v>16</v>
      </c>
      <c r="E261" s="327">
        <f t="shared" si="12"/>
        <v>0.6</v>
      </c>
      <c r="F261" s="293" t="str">
        <f t="shared" si="13"/>
        <v>是</v>
      </c>
      <c r="G261" s="173" t="str">
        <f t="shared" si="14"/>
        <v>项</v>
      </c>
    </row>
    <row r="262" ht="36" hidden="1" customHeight="1" spans="1:7">
      <c r="A262" s="456" t="s">
        <v>578</v>
      </c>
      <c r="B262" s="322" t="s">
        <v>579</v>
      </c>
      <c r="C262" s="363">
        <v>0</v>
      </c>
      <c r="D262" s="323">
        <v>0</v>
      </c>
      <c r="E262" s="327" t="str">
        <f t="shared" si="12"/>
        <v/>
      </c>
      <c r="F262" s="293" t="str">
        <f t="shared" si="13"/>
        <v>否</v>
      </c>
      <c r="G262" s="173" t="str">
        <f t="shared" si="14"/>
        <v>项</v>
      </c>
    </row>
    <row r="263" ht="36" hidden="1" customHeight="1" spans="1:7">
      <c r="A263" s="456" t="s">
        <v>580</v>
      </c>
      <c r="B263" s="322" t="s">
        <v>581</v>
      </c>
      <c r="C263" s="363">
        <v>0</v>
      </c>
      <c r="D263" s="323">
        <v>4</v>
      </c>
      <c r="E263" s="327" t="str">
        <f t="shared" si="12"/>
        <v/>
      </c>
      <c r="F263" s="293" t="str">
        <f t="shared" si="13"/>
        <v>是</v>
      </c>
      <c r="G263" s="173" t="str">
        <f t="shared" si="14"/>
        <v>项</v>
      </c>
    </row>
    <row r="264" ht="36" hidden="1" customHeight="1" spans="1:7">
      <c r="A264" s="456" t="s">
        <v>582</v>
      </c>
      <c r="B264" s="322" t="s">
        <v>583</v>
      </c>
      <c r="C264" s="363">
        <v>0</v>
      </c>
      <c r="D264" s="323">
        <v>0</v>
      </c>
      <c r="E264" s="327" t="str">
        <f t="shared" si="12"/>
        <v/>
      </c>
      <c r="F264" s="293" t="str">
        <f t="shared" si="13"/>
        <v>否</v>
      </c>
      <c r="G264" s="173" t="str">
        <f t="shared" si="14"/>
        <v>项</v>
      </c>
    </row>
    <row r="265" ht="36" hidden="1" customHeight="1" spans="1:7">
      <c r="A265" s="456" t="s">
        <v>584</v>
      </c>
      <c r="B265" s="322" t="s">
        <v>585</v>
      </c>
      <c r="C265" s="363">
        <v>0</v>
      </c>
      <c r="D265" s="323">
        <v>0</v>
      </c>
      <c r="E265" s="327" t="str">
        <f t="shared" si="12"/>
        <v/>
      </c>
      <c r="F265" s="293" t="str">
        <f t="shared" si="13"/>
        <v>否</v>
      </c>
      <c r="G265" s="173" t="str">
        <f t="shared" si="14"/>
        <v>项</v>
      </c>
    </row>
    <row r="266" ht="36" hidden="1" customHeight="1" spans="1:7">
      <c r="A266" s="456" t="s">
        <v>586</v>
      </c>
      <c r="B266" s="322" t="s">
        <v>587</v>
      </c>
      <c r="C266" s="363">
        <v>0</v>
      </c>
      <c r="D266" s="323">
        <v>0</v>
      </c>
      <c r="E266" s="327" t="str">
        <f t="shared" si="12"/>
        <v/>
      </c>
      <c r="F266" s="293" t="str">
        <f t="shared" si="13"/>
        <v>否</v>
      </c>
      <c r="G266" s="173" t="str">
        <f t="shared" si="14"/>
        <v>项</v>
      </c>
    </row>
    <row r="267" ht="36" hidden="1" customHeight="1" spans="1:7">
      <c r="A267" s="456" t="s">
        <v>588</v>
      </c>
      <c r="B267" s="322" t="s">
        <v>589</v>
      </c>
      <c r="C267" s="363">
        <v>20</v>
      </c>
      <c r="D267" s="323">
        <v>10</v>
      </c>
      <c r="E267" s="327">
        <f t="shared" si="12"/>
        <v>-0.5</v>
      </c>
      <c r="F267" s="293" t="str">
        <f t="shared" si="13"/>
        <v>是</v>
      </c>
      <c r="G267" s="173" t="str">
        <f t="shared" si="14"/>
        <v>项</v>
      </c>
    </row>
    <row r="268" ht="36" hidden="1" customHeight="1" spans="1:7">
      <c r="A268" s="456" t="s">
        <v>590</v>
      </c>
      <c r="B268" s="322" t="s">
        <v>591</v>
      </c>
      <c r="C268" s="363">
        <v>0</v>
      </c>
      <c r="D268" s="323">
        <v>0</v>
      </c>
      <c r="E268" s="327" t="str">
        <f t="shared" si="12"/>
        <v/>
      </c>
      <c r="F268" s="293" t="str">
        <f t="shared" si="13"/>
        <v>否</v>
      </c>
      <c r="G268" s="173" t="str">
        <f t="shared" si="14"/>
        <v>项</v>
      </c>
    </row>
    <row r="269" ht="36" hidden="1" customHeight="1" spans="1:7">
      <c r="A269" s="456" t="s">
        <v>592</v>
      </c>
      <c r="B269" s="322" t="s">
        <v>593</v>
      </c>
      <c r="C269" s="363">
        <v>0</v>
      </c>
      <c r="D269" s="323">
        <v>0</v>
      </c>
      <c r="E269" s="327" t="str">
        <f t="shared" si="12"/>
        <v/>
      </c>
      <c r="F269" s="293" t="str">
        <f t="shared" si="13"/>
        <v>否</v>
      </c>
      <c r="G269" s="173" t="str">
        <f t="shared" si="14"/>
        <v>项</v>
      </c>
    </row>
    <row r="270" ht="36" hidden="1" customHeight="1" spans="1:7">
      <c r="A270" s="455" t="s">
        <v>594</v>
      </c>
      <c r="B270" s="317" t="s">
        <v>595</v>
      </c>
      <c r="C270" s="363">
        <v>0</v>
      </c>
      <c r="D270" s="363">
        <v>6</v>
      </c>
      <c r="E270" s="329" t="str">
        <f t="shared" si="12"/>
        <v/>
      </c>
      <c r="F270" s="293" t="str">
        <f t="shared" si="13"/>
        <v>是</v>
      </c>
      <c r="G270" s="173" t="str">
        <f t="shared" si="14"/>
        <v>款</v>
      </c>
    </row>
    <row r="271" ht="36" hidden="1" customHeight="1" spans="1:7">
      <c r="A271" s="322" t="s">
        <v>596</v>
      </c>
      <c r="B271" s="322" t="s">
        <v>597</v>
      </c>
      <c r="C271" s="363"/>
      <c r="D271" s="323">
        <v>6</v>
      </c>
      <c r="E271" s="327" t="str">
        <f t="shared" si="12"/>
        <v/>
      </c>
      <c r="F271" s="293" t="str">
        <f t="shared" si="13"/>
        <v>是</v>
      </c>
      <c r="G271" s="173" t="str">
        <f t="shared" si="14"/>
        <v>项</v>
      </c>
    </row>
    <row r="272" ht="36" hidden="1" customHeight="1" spans="1:7">
      <c r="A272" s="465" t="s">
        <v>598</v>
      </c>
      <c r="B272" s="466" t="s">
        <v>557</v>
      </c>
      <c r="C272" s="363"/>
      <c r="D272" s="467"/>
      <c r="E272" s="329" t="str">
        <f t="shared" si="12"/>
        <v/>
      </c>
      <c r="F272" s="293" t="str">
        <f t="shared" si="13"/>
        <v>否</v>
      </c>
      <c r="G272" s="173" t="str">
        <f t="shared" si="14"/>
        <v>项</v>
      </c>
    </row>
    <row r="273" ht="36" customHeight="1" spans="1:7">
      <c r="A273" s="455" t="s">
        <v>113</v>
      </c>
      <c r="B273" s="317" t="s">
        <v>114</v>
      </c>
      <c r="C273" s="363">
        <v>5215</v>
      </c>
      <c r="D273" s="363">
        <v>5190</v>
      </c>
      <c r="E273" s="329">
        <f t="shared" si="12"/>
        <v>-0.005</v>
      </c>
      <c r="F273" s="293" t="str">
        <f t="shared" si="13"/>
        <v>是</v>
      </c>
      <c r="G273" s="173" t="str">
        <f t="shared" si="14"/>
        <v>类</v>
      </c>
    </row>
    <row r="274" ht="36" hidden="1" customHeight="1" spans="1:7">
      <c r="A274" s="455" t="s">
        <v>599</v>
      </c>
      <c r="B274" s="317" t="s">
        <v>600</v>
      </c>
      <c r="C274" s="363">
        <v>305</v>
      </c>
      <c r="D274" s="363">
        <v>294</v>
      </c>
      <c r="E274" s="329">
        <f t="shared" si="12"/>
        <v>-0.036</v>
      </c>
      <c r="F274" s="293" t="str">
        <f t="shared" si="13"/>
        <v>是</v>
      </c>
      <c r="G274" s="173" t="str">
        <f t="shared" si="14"/>
        <v>款</v>
      </c>
    </row>
    <row r="275" ht="36" hidden="1" customHeight="1" spans="1:7">
      <c r="A275" s="456" t="s">
        <v>601</v>
      </c>
      <c r="B275" s="322" t="s">
        <v>602</v>
      </c>
      <c r="C275" s="363">
        <v>12</v>
      </c>
      <c r="D275" s="323">
        <v>12</v>
      </c>
      <c r="E275" s="327">
        <f t="shared" si="12"/>
        <v>0</v>
      </c>
      <c r="F275" s="293" t="str">
        <f t="shared" si="13"/>
        <v>是</v>
      </c>
      <c r="G275" s="173" t="str">
        <f t="shared" si="14"/>
        <v>项</v>
      </c>
    </row>
    <row r="276" ht="36" hidden="1" customHeight="1" spans="1:7">
      <c r="A276" s="456" t="s">
        <v>603</v>
      </c>
      <c r="B276" s="322" t="s">
        <v>604</v>
      </c>
      <c r="C276" s="363">
        <v>293</v>
      </c>
      <c r="D276" s="323">
        <v>282</v>
      </c>
      <c r="E276" s="327">
        <f t="shared" si="12"/>
        <v>-0.038</v>
      </c>
      <c r="F276" s="293" t="str">
        <f t="shared" si="13"/>
        <v>是</v>
      </c>
      <c r="G276" s="173" t="str">
        <f t="shared" si="14"/>
        <v>项</v>
      </c>
    </row>
    <row r="277" ht="36" hidden="1" customHeight="1" spans="1:7">
      <c r="A277" s="455" t="s">
        <v>605</v>
      </c>
      <c r="B277" s="317" t="s">
        <v>606</v>
      </c>
      <c r="C277" s="363">
        <v>4174</v>
      </c>
      <c r="D277" s="363">
        <v>4174</v>
      </c>
      <c r="E277" s="327">
        <f t="shared" si="12"/>
        <v>0</v>
      </c>
      <c r="F277" s="293" t="str">
        <f t="shared" si="13"/>
        <v>是</v>
      </c>
      <c r="G277" s="173" t="str">
        <f t="shared" si="14"/>
        <v>款</v>
      </c>
    </row>
    <row r="278" ht="36" hidden="1" customHeight="1" spans="1:7">
      <c r="A278" s="456" t="s">
        <v>607</v>
      </c>
      <c r="B278" s="322" t="s">
        <v>177</v>
      </c>
      <c r="C278" s="363">
        <v>3545</v>
      </c>
      <c r="D278" s="323">
        <v>3556</v>
      </c>
      <c r="E278" s="327">
        <f t="shared" si="12"/>
        <v>0.003</v>
      </c>
      <c r="F278" s="293" t="str">
        <f t="shared" si="13"/>
        <v>是</v>
      </c>
      <c r="G278" s="173" t="str">
        <f t="shared" si="14"/>
        <v>项</v>
      </c>
    </row>
    <row r="279" ht="36" hidden="1" customHeight="1" spans="1:7">
      <c r="A279" s="456" t="s">
        <v>608</v>
      </c>
      <c r="B279" s="322" t="s">
        <v>179</v>
      </c>
      <c r="C279" s="363">
        <v>107</v>
      </c>
      <c r="D279" s="323">
        <v>95</v>
      </c>
      <c r="E279" s="327">
        <f t="shared" si="12"/>
        <v>-0.112</v>
      </c>
      <c r="F279" s="293" t="str">
        <f t="shared" si="13"/>
        <v>是</v>
      </c>
      <c r="G279" s="173" t="str">
        <f t="shared" si="14"/>
        <v>项</v>
      </c>
    </row>
    <row r="280" ht="36" hidden="1" customHeight="1" spans="1:7">
      <c r="A280" s="456" t="s">
        <v>609</v>
      </c>
      <c r="B280" s="322" t="s">
        <v>181</v>
      </c>
      <c r="C280" s="363"/>
      <c r="D280" s="323">
        <v>0</v>
      </c>
      <c r="E280" s="327" t="str">
        <f t="shared" si="12"/>
        <v/>
      </c>
      <c r="F280" s="293" t="str">
        <f t="shared" si="13"/>
        <v>否</v>
      </c>
      <c r="G280" s="173" t="str">
        <f t="shared" si="14"/>
        <v>项</v>
      </c>
    </row>
    <row r="281" ht="36" hidden="1" customHeight="1" spans="1:7">
      <c r="A281" s="456" t="s">
        <v>610</v>
      </c>
      <c r="B281" s="322" t="s">
        <v>278</v>
      </c>
      <c r="C281" s="363">
        <v>3</v>
      </c>
      <c r="D281" s="323">
        <v>5</v>
      </c>
      <c r="E281" s="327">
        <f t="shared" si="12"/>
        <v>0.667</v>
      </c>
      <c r="F281" s="293" t="str">
        <f t="shared" si="13"/>
        <v>是</v>
      </c>
      <c r="G281" s="173" t="str">
        <f t="shared" si="14"/>
        <v>项</v>
      </c>
    </row>
    <row r="282" ht="36" hidden="1" customHeight="1" spans="1:7">
      <c r="A282" s="456" t="s">
        <v>611</v>
      </c>
      <c r="B282" s="322" t="s">
        <v>612</v>
      </c>
      <c r="C282" s="363">
        <v>166</v>
      </c>
      <c r="D282" s="323">
        <v>165</v>
      </c>
      <c r="E282" s="327">
        <f t="shared" si="12"/>
        <v>-0.006</v>
      </c>
      <c r="F282" s="293" t="str">
        <f t="shared" si="13"/>
        <v>是</v>
      </c>
      <c r="G282" s="173" t="str">
        <f t="shared" si="14"/>
        <v>项</v>
      </c>
    </row>
    <row r="283" ht="36" hidden="1" customHeight="1" spans="1:7">
      <c r="A283" s="456" t="s">
        <v>613</v>
      </c>
      <c r="B283" s="322" t="s">
        <v>614</v>
      </c>
      <c r="C283" s="363">
        <v>166</v>
      </c>
      <c r="D283" s="323">
        <v>168</v>
      </c>
      <c r="E283" s="327">
        <f t="shared" si="12"/>
        <v>0.012</v>
      </c>
      <c r="F283" s="293" t="str">
        <f t="shared" si="13"/>
        <v>是</v>
      </c>
      <c r="G283" s="173" t="str">
        <f t="shared" si="14"/>
        <v>项</v>
      </c>
    </row>
    <row r="284" ht="36" hidden="1" customHeight="1" spans="1:7">
      <c r="A284" s="456" t="s">
        <v>615</v>
      </c>
      <c r="B284" s="322" t="s">
        <v>616</v>
      </c>
      <c r="C284" s="363"/>
      <c r="D284" s="323">
        <v>0</v>
      </c>
      <c r="E284" s="327" t="str">
        <f t="shared" si="12"/>
        <v/>
      </c>
      <c r="F284" s="293" t="str">
        <f t="shared" si="13"/>
        <v>否</v>
      </c>
      <c r="G284" s="173" t="str">
        <f t="shared" si="14"/>
        <v>项</v>
      </c>
    </row>
    <row r="285" ht="36" hidden="1" customHeight="1" spans="1:7">
      <c r="A285" s="456" t="s">
        <v>617</v>
      </c>
      <c r="B285" s="322" t="s">
        <v>618</v>
      </c>
      <c r="C285" s="363"/>
      <c r="D285" s="323">
        <v>0</v>
      </c>
      <c r="E285" s="327" t="str">
        <f t="shared" si="12"/>
        <v/>
      </c>
      <c r="F285" s="293" t="str">
        <f t="shared" si="13"/>
        <v>否</v>
      </c>
      <c r="G285" s="173" t="str">
        <f t="shared" si="14"/>
        <v>项</v>
      </c>
    </row>
    <row r="286" ht="36" hidden="1" customHeight="1" spans="1:7">
      <c r="A286" s="456" t="s">
        <v>619</v>
      </c>
      <c r="B286" s="322" t="s">
        <v>195</v>
      </c>
      <c r="C286" s="363"/>
      <c r="D286" s="323">
        <v>0</v>
      </c>
      <c r="E286" s="327" t="str">
        <f t="shared" si="12"/>
        <v/>
      </c>
      <c r="F286" s="293" t="str">
        <f t="shared" si="13"/>
        <v>否</v>
      </c>
      <c r="G286" s="173" t="str">
        <f t="shared" si="14"/>
        <v>项</v>
      </c>
    </row>
    <row r="287" ht="36" hidden="1" customHeight="1" spans="1:7">
      <c r="A287" s="456" t="s">
        <v>620</v>
      </c>
      <c r="B287" s="322" t="s">
        <v>621</v>
      </c>
      <c r="C287" s="468">
        <v>187</v>
      </c>
      <c r="D287" s="323">
        <v>185</v>
      </c>
      <c r="E287" s="327">
        <f t="shared" si="12"/>
        <v>-0.011</v>
      </c>
      <c r="F287" s="293" t="str">
        <f t="shared" si="13"/>
        <v>是</v>
      </c>
      <c r="G287" s="173" t="str">
        <f t="shared" si="14"/>
        <v>项</v>
      </c>
    </row>
    <row r="288" ht="36" hidden="1" customHeight="1" spans="1:7">
      <c r="A288" s="455" t="s">
        <v>622</v>
      </c>
      <c r="B288" s="317" t="s">
        <v>623</v>
      </c>
      <c r="C288" s="363">
        <v>0</v>
      </c>
      <c r="D288" s="363">
        <v>0</v>
      </c>
      <c r="E288" s="329" t="str">
        <f t="shared" si="12"/>
        <v/>
      </c>
      <c r="F288" s="293" t="str">
        <f t="shared" si="13"/>
        <v>否</v>
      </c>
      <c r="G288" s="173" t="str">
        <f t="shared" si="14"/>
        <v>款</v>
      </c>
    </row>
    <row r="289" ht="36" hidden="1" customHeight="1" spans="1:7">
      <c r="A289" s="456" t="s">
        <v>624</v>
      </c>
      <c r="B289" s="322" t="s">
        <v>177</v>
      </c>
      <c r="C289" s="363">
        <v>0</v>
      </c>
      <c r="D289" s="323">
        <v>0</v>
      </c>
      <c r="E289" s="327" t="str">
        <f t="shared" si="12"/>
        <v/>
      </c>
      <c r="F289" s="293" t="str">
        <f t="shared" si="13"/>
        <v>否</v>
      </c>
      <c r="G289" s="173" t="str">
        <f t="shared" si="14"/>
        <v>项</v>
      </c>
    </row>
    <row r="290" ht="36" hidden="1" customHeight="1" spans="1:7">
      <c r="A290" s="456" t="s">
        <v>625</v>
      </c>
      <c r="B290" s="322" t="s">
        <v>179</v>
      </c>
      <c r="C290" s="363">
        <v>0</v>
      </c>
      <c r="D290" s="323">
        <v>0</v>
      </c>
      <c r="E290" s="327" t="str">
        <f t="shared" si="12"/>
        <v/>
      </c>
      <c r="F290" s="293" t="str">
        <f t="shared" si="13"/>
        <v>否</v>
      </c>
      <c r="G290" s="173" t="str">
        <f t="shared" si="14"/>
        <v>项</v>
      </c>
    </row>
    <row r="291" ht="36" hidden="1" customHeight="1" spans="1:7">
      <c r="A291" s="456" t="s">
        <v>626</v>
      </c>
      <c r="B291" s="322" t="s">
        <v>181</v>
      </c>
      <c r="C291" s="363">
        <v>0</v>
      </c>
      <c r="D291" s="323">
        <v>0</v>
      </c>
      <c r="E291" s="327" t="str">
        <f t="shared" si="12"/>
        <v/>
      </c>
      <c r="F291" s="293" t="str">
        <f t="shared" si="13"/>
        <v>否</v>
      </c>
      <c r="G291" s="173" t="str">
        <f t="shared" si="14"/>
        <v>项</v>
      </c>
    </row>
    <row r="292" ht="36" hidden="1" customHeight="1" spans="1:7">
      <c r="A292" s="456" t="s">
        <v>627</v>
      </c>
      <c r="B292" s="322" t="s">
        <v>628</v>
      </c>
      <c r="C292" s="363">
        <v>0</v>
      </c>
      <c r="D292" s="323">
        <v>0</v>
      </c>
      <c r="E292" s="327" t="str">
        <f t="shared" si="12"/>
        <v/>
      </c>
      <c r="F292" s="293" t="str">
        <f t="shared" si="13"/>
        <v>否</v>
      </c>
      <c r="G292" s="173" t="str">
        <f t="shared" si="14"/>
        <v>项</v>
      </c>
    </row>
    <row r="293" ht="36" hidden="1" customHeight="1" spans="1:7">
      <c r="A293" s="456" t="s">
        <v>629</v>
      </c>
      <c r="B293" s="322" t="s">
        <v>195</v>
      </c>
      <c r="C293" s="363">
        <v>0</v>
      </c>
      <c r="D293" s="323">
        <v>0</v>
      </c>
      <c r="E293" s="327" t="str">
        <f t="shared" si="12"/>
        <v/>
      </c>
      <c r="F293" s="293" t="str">
        <f t="shared" si="13"/>
        <v>否</v>
      </c>
      <c r="G293" s="173" t="str">
        <f t="shared" si="14"/>
        <v>项</v>
      </c>
    </row>
    <row r="294" ht="36" hidden="1" customHeight="1" spans="1:7">
      <c r="A294" s="456" t="s">
        <v>630</v>
      </c>
      <c r="B294" s="322" t="s">
        <v>631</v>
      </c>
      <c r="C294" s="363">
        <v>0</v>
      </c>
      <c r="D294" s="323">
        <v>0</v>
      </c>
      <c r="E294" s="327" t="str">
        <f t="shared" si="12"/>
        <v/>
      </c>
      <c r="F294" s="293" t="str">
        <f t="shared" si="13"/>
        <v>否</v>
      </c>
      <c r="G294" s="173" t="str">
        <f t="shared" si="14"/>
        <v>项</v>
      </c>
    </row>
    <row r="295" ht="36" hidden="1" customHeight="1" spans="1:7">
      <c r="A295" s="455" t="s">
        <v>632</v>
      </c>
      <c r="B295" s="317" t="s">
        <v>633</v>
      </c>
      <c r="C295" s="363">
        <v>8</v>
      </c>
      <c r="D295" s="363">
        <v>25</v>
      </c>
      <c r="E295" s="329">
        <f t="shared" si="12"/>
        <v>2.125</v>
      </c>
      <c r="F295" s="293" t="str">
        <f t="shared" si="13"/>
        <v>是</v>
      </c>
      <c r="G295" s="173" t="str">
        <f t="shared" si="14"/>
        <v>款</v>
      </c>
    </row>
    <row r="296" ht="36" hidden="1" customHeight="1" spans="1:7">
      <c r="A296" s="456" t="s">
        <v>634</v>
      </c>
      <c r="B296" s="322" t="s">
        <v>177</v>
      </c>
      <c r="C296" s="363">
        <v>8</v>
      </c>
      <c r="D296" s="323">
        <v>25</v>
      </c>
      <c r="E296" s="327">
        <f t="shared" si="12"/>
        <v>2.125</v>
      </c>
      <c r="F296" s="293" t="str">
        <f t="shared" si="13"/>
        <v>是</v>
      </c>
      <c r="G296" s="173" t="str">
        <f t="shared" si="14"/>
        <v>项</v>
      </c>
    </row>
    <row r="297" ht="36" hidden="1" customHeight="1" spans="1:7">
      <c r="A297" s="456" t="s">
        <v>635</v>
      </c>
      <c r="B297" s="322" t="s">
        <v>179</v>
      </c>
      <c r="C297" s="363">
        <v>0</v>
      </c>
      <c r="D297" s="323"/>
      <c r="E297" s="327" t="str">
        <f t="shared" si="12"/>
        <v/>
      </c>
      <c r="F297" s="293" t="str">
        <f t="shared" si="13"/>
        <v>否</v>
      </c>
      <c r="G297" s="173" t="str">
        <f t="shared" si="14"/>
        <v>项</v>
      </c>
    </row>
    <row r="298" ht="36" hidden="1" customHeight="1" spans="1:7">
      <c r="A298" s="456" t="s">
        <v>636</v>
      </c>
      <c r="B298" s="322" t="s">
        <v>181</v>
      </c>
      <c r="C298" s="363">
        <v>0</v>
      </c>
      <c r="D298" s="323"/>
      <c r="E298" s="327" t="str">
        <f t="shared" si="12"/>
        <v/>
      </c>
      <c r="F298" s="293" t="str">
        <f t="shared" si="13"/>
        <v>否</v>
      </c>
      <c r="G298" s="173" t="str">
        <f t="shared" si="14"/>
        <v>项</v>
      </c>
    </row>
    <row r="299" ht="36" hidden="1" customHeight="1" spans="1:7">
      <c r="A299" s="456" t="s">
        <v>637</v>
      </c>
      <c r="B299" s="322" t="s">
        <v>638</v>
      </c>
      <c r="C299" s="363">
        <v>0</v>
      </c>
      <c r="D299" s="323"/>
      <c r="E299" s="327" t="str">
        <f t="shared" si="12"/>
        <v/>
      </c>
      <c r="F299" s="293" t="str">
        <f t="shared" si="13"/>
        <v>否</v>
      </c>
      <c r="G299" s="173" t="str">
        <f t="shared" si="14"/>
        <v>项</v>
      </c>
    </row>
    <row r="300" ht="36" hidden="1" customHeight="1" spans="1:7">
      <c r="A300" s="456" t="s">
        <v>639</v>
      </c>
      <c r="B300" s="322" t="s">
        <v>640</v>
      </c>
      <c r="C300" s="363">
        <v>0</v>
      </c>
      <c r="D300" s="323"/>
      <c r="E300" s="327" t="str">
        <f t="shared" si="12"/>
        <v/>
      </c>
      <c r="F300" s="293" t="str">
        <f t="shared" si="13"/>
        <v>否</v>
      </c>
      <c r="G300" s="173" t="str">
        <f t="shared" si="14"/>
        <v>项</v>
      </c>
    </row>
    <row r="301" ht="36" hidden="1" customHeight="1" spans="1:7">
      <c r="A301" s="456" t="s">
        <v>641</v>
      </c>
      <c r="B301" s="322" t="s">
        <v>195</v>
      </c>
      <c r="C301" s="363">
        <v>0</v>
      </c>
      <c r="D301" s="323"/>
      <c r="E301" s="327" t="str">
        <f t="shared" si="12"/>
        <v/>
      </c>
      <c r="F301" s="293" t="str">
        <f t="shared" si="13"/>
        <v>否</v>
      </c>
      <c r="G301" s="173" t="str">
        <f t="shared" si="14"/>
        <v>项</v>
      </c>
    </row>
    <row r="302" ht="36" hidden="1" customHeight="1" spans="1:7">
      <c r="A302" s="456" t="s">
        <v>642</v>
      </c>
      <c r="B302" s="322" t="s">
        <v>643</v>
      </c>
      <c r="C302" s="363">
        <v>0</v>
      </c>
      <c r="D302" s="323"/>
      <c r="E302" s="327" t="str">
        <f t="shared" si="12"/>
        <v/>
      </c>
      <c r="F302" s="293" t="str">
        <f t="shared" si="13"/>
        <v>否</v>
      </c>
      <c r="G302" s="173" t="str">
        <f t="shared" si="14"/>
        <v>项</v>
      </c>
    </row>
    <row r="303" ht="36" hidden="1" customHeight="1" spans="1:7">
      <c r="A303" s="455" t="s">
        <v>644</v>
      </c>
      <c r="B303" s="317" t="s">
        <v>645</v>
      </c>
      <c r="C303" s="363">
        <v>64</v>
      </c>
      <c r="D303" s="363">
        <v>48</v>
      </c>
      <c r="E303" s="329">
        <f t="shared" si="12"/>
        <v>-0.25</v>
      </c>
      <c r="F303" s="293" t="str">
        <f t="shared" si="13"/>
        <v>是</v>
      </c>
      <c r="G303" s="173" t="str">
        <f t="shared" si="14"/>
        <v>款</v>
      </c>
    </row>
    <row r="304" ht="36" hidden="1" customHeight="1" spans="1:7">
      <c r="A304" s="456" t="s">
        <v>646</v>
      </c>
      <c r="B304" s="322" t="s">
        <v>177</v>
      </c>
      <c r="C304" s="363">
        <v>44</v>
      </c>
      <c r="D304" s="323">
        <v>48</v>
      </c>
      <c r="E304" s="327">
        <f t="shared" si="12"/>
        <v>0.091</v>
      </c>
      <c r="F304" s="293" t="str">
        <f t="shared" si="13"/>
        <v>是</v>
      </c>
      <c r="G304" s="173" t="str">
        <f t="shared" si="14"/>
        <v>项</v>
      </c>
    </row>
    <row r="305" ht="36" hidden="1" customHeight="1" spans="1:7">
      <c r="A305" s="456" t="s">
        <v>647</v>
      </c>
      <c r="B305" s="322" t="s">
        <v>179</v>
      </c>
      <c r="C305" s="363">
        <v>20</v>
      </c>
      <c r="D305" s="323"/>
      <c r="E305" s="327">
        <f t="shared" si="12"/>
        <v>-1</v>
      </c>
      <c r="F305" s="293" t="str">
        <f t="shared" si="13"/>
        <v>是</v>
      </c>
      <c r="G305" s="173" t="str">
        <f t="shared" si="14"/>
        <v>项</v>
      </c>
    </row>
    <row r="306" ht="36" hidden="1" customHeight="1" spans="1:7">
      <c r="A306" s="456" t="s">
        <v>648</v>
      </c>
      <c r="B306" s="322" t="s">
        <v>181</v>
      </c>
      <c r="C306" s="363">
        <v>0</v>
      </c>
      <c r="D306" s="323"/>
      <c r="E306" s="327" t="str">
        <f t="shared" si="12"/>
        <v/>
      </c>
      <c r="F306" s="293" t="str">
        <f t="shared" si="13"/>
        <v>否</v>
      </c>
      <c r="G306" s="173" t="str">
        <f t="shared" si="14"/>
        <v>项</v>
      </c>
    </row>
    <row r="307" ht="36" hidden="1" customHeight="1" spans="1:7">
      <c r="A307" s="456" t="s">
        <v>649</v>
      </c>
      <c r="B307" s="322" t="s">
        <v>650</v>
      </c>
      <c r="C307" s="363">
        <v>0</v>
      </c>
      <c r="D307" s="323"/>
      <c r="E307" s="327" t="str">
        <f t="shared" si="12"/>
        <v/>
      </c>
      <c r="F307" s="293" t="str">
        <f t="shared" si="13"/>
        <v>否</v>
      </c>
      <c r="G307" s="173" t="str">
        <f t="shared" si="14"/>
        <v>项</v>
      </c>
    </row>
    <row r="308" ht="36" hidden="1" customHeight="1" spans="1:7">
      <c r="A308" s="456" t="s">
        <v>651</v>
      </c>
      <c r="B308" s="322" t="s">
        <v>652</v>
      </c>
      <c r="C308" s="363">
        <v>0</v>
      </c>
      <c r="D308" s="323"/>
      <c r="E308" s="327" t="str">
        <f t="shared" si="12"/>
        <v/>
      </c>
      <c r="F308" s="293" t="str">
        <f t="shared" si="13"/>
        <v>否</v>
      </c>
      <c r="G308" s="173" t="str">
        <f t="shared" si="14"/>
        <v>项</v>
      </c>
    </row>
    <row r="309" ht="36" hidden="1" customHeight="1" spans="1:7">
      <c r="A309" s="456" t="s">
        <v>653</v>
      </c>
      <c r="B309" s="322" t="s">
        <v>654</v>
      </c>
      <c r="C309" s="363">
        <v>0</v>
      </c>
      <c r="D309" s="323"/>
      <c r="E309" s="327" t="str">
        <f t="shared" si="12"/>
        <v/>
      </c>
      <c r="F309" s="293" t="str">
        <f t="shared" si="13"/>
        <v>否</v>
      </c>
      <c r="G309" s="173" t="str">
        <f t="shared" si="14"/>
        <v>项</v>
      </c>
    </row>
    <row r="310" ht="36" hidden="1" customHeight="1" spans="1:7">
      <c r="A310" s="456" t="s">
        <v>655</v>
      </c>
      <c r="B310" s="322" t="s">
        <v>195</v>
      </c>
      <c r="C310" s="363">
        <v>0</v>
      </c>
      <c r="D310" s="323"/>
      <c r="E310" s="327" t="str">
        <f t="shared" si="12"/>
        <v/>
      </c>
      <c r="F310" s="293" t="str">
        <f t="shared" si="13"/>
        <v>否</v>
      </c>
      <c r="G310" s="173" t="str">
        <f t="shared" si="14"/>
        <v>项</v>
      </c>
    </row>
    <row r="311" ht="36" hidden="1" customHeight="1" spans="1:7">
      <c r="A311" s="456" t="s">
        <v>656</v>
      </c>
      <c r="B311" s="322" t="s">
        <v>657</v>
      </c>
      <c r="C311" s="363">
        <v>0</v>
      </c>
      <c r="D311" s="323">
        <v>0</v>
      </c>
      <c r="E311" s="327" t="str">
        <f t="shared" si="12"/>
        <v/>
      </c>
      <c r="F311" s="293" t="str">
        <f t="shared" si="13"/>
        <v>否</v>
      </c>
      <c r="G311" s="173" t="str">
        <f t="shared" si="14"/>
        <v>项</v>
      </c>
    </row>
    <row r="312" ht="36" hidden="1" customHeight="1" spans="1:7">
      <c r="A312" s="455" t="s">
        <v>658</v>
      </c>
      <c r="B312" s="317" t="s">
        <v>659</v>
      </c>
      <c r="C312" s="363">
        <v>656</v>
      </c>
      <c r="D312" s="363">
        <v>623</v>
      </c>
      <c r="E312" s="329">
        <f t="shared" si="12"/>
        <v>-0.05</v>
      </c>
      <c r="F312" s="293" t="str">
        <f t="shared" si="13"/>
        <v>是</v>
      </c>
      <c r="G312" s="173" t="str">
        <f t="shared" si="14"/>
        <v>款</v>
      </c>
    </row>
    <row r="313" ht="36" hidden="1" customHeight="1" spans="1:7">
      <c r="A313" s="456" t="s">
        <v>660</v>
      </c>
      <c r="B313" s="322" t="s">
        <v>177</v>
      </c>
      <c r="C313" s="363">
        <v>597</v>
      </c>
      <c r="D313" s="323">
        <v>583</v>
      </c>
      <c r="E313" s="327">
        <f t="shared" si="12"/>
        <v>-0.023</v>
      </c>
      <c r="F313" s="293" t="str">
        <f t="shared" si="13"/>
        <v>是</v>
      </c>
      <c r="G313" s="173" t="str">
        <f t="shared" si="14"/>
        <v>项</v>
      </c>
    </row>
    <row r="314" ht="36" hidden="1" customHeight="1" spans="1:7">
      <c r="A314" s="456" t="s">
        <v>661</v>
      </c>
      <c r="B314" s="322" t="s">
        <v>179</v>
      </c>
      <c r="C314" s="363">
        <v>5</v>
      </c>
      <c r="D314" s="323">
        <v>5</v>
      </c>
      <c r="E314" s="327">
        <f t="shared" si="12"/>
        <v>0</v>
      </c>
      <c r="F314" s="293" t="str">
        <f t="shared" si="13"/>
        <v>是</v>
      </c>
      <c r="G314" s="173" t="str">
        <f t="shared" si="14"/>
        <v>项</v>
      </c>
    </row>
    <row r="315" ht="36" hidden="1" customHeight="1" spans="1:7">
      <c r="A315" s="456" t="s">
        <v>662</v>
      </c>
      <c r="B315" s="322" t="s">
        <v>181</v>
      </c>
      <c r="C315" s="363">
        <v>0</v>
      </c>
      <c r="D315" s="323"/>
      <c r="E315" s="327" t="str">
        <f t="shared" si="12"/>
        <v/>
      </c>
      <c r="F315" s="293" t="str">
        <f t="shared" si="13"/>
        <v>否</v>
      </c>
      <c r="G315" s="173" t="str">
        <f t="shared" si="14"/>
        <v>项</v>
      </c>
    </row>
    <row r="316" ht="36" hidden="1" customHeight="1" spans="1:7">
      <c r="A316" s="456" t="s">
        <v>663</v>
      </c>
      <c r="B316" s="322" t="s">
        <v>664</v>
      </c>
      <c r="C316" s="363">
        <v>25</v>
      </c>
      <c r="D316" s="323">
        <v>20</v>
      </c>
      <c r="E316" s="327">
        <f t="shared" si="12"/>
        <v>-0.2</v>
      </c>
      <c r="F316" s="293" t="str">
        <f t="shared" si="13"/>
        <v>是</v>
      </c>
      <c r="G316" s="173" t="str">
        <f t="shared" si="14"/>
        <v>项</v>
      </c>
    </row>
    <row r="317" ht="36" hidden="1" customHeight="1" spans="1:7">
      <c r="A317" s="456" t="s">
        <v>665</v>
      </c>
      <c r="B317" s="322" t="s">
        <v>666</v>
      </c>
      <c r="C317" s="363">
        <v>16</v>
      </c>
      <c r="D317" s="323">
        <v>15</v>
      </c>
      <c r="E317" s="327">
        <f t="shared" si="12"/>
        <v>-0.063</v>
      </c>
      <c r="F317" s="293" t="str">
        <f t="shared" si="13"/>
        <v>是</v>
      </c>
      <c r="G317" s="173" t="str">
        <f t="shared" si="14"/>
        <v>项</v>
      </c>
    </row>
    <row r="318" ht="36" hidden="1" customHeight="1" spans="1:7">
      <c r="A318" s="469" t="s">
        <v>667</v>
      </c>
      <c r="B318" s="322" t="s">
        <v>668</v>
      </c>
      <c r="C318" s="363">
        <v>0</v>
      </c>
      <c r="D318" s="323"/>
      <c r="E318" s="327" t="str">
        <f t="shared" si="12"/>
        <v/>
      </c>
      <c r="F318" s="293" t="str">
        <f t="shared" si="13"/>
        <v>否</v>
      </c>
      <c r="G318" s="173" t="str">
        <f t="shared" si="14"/>
        <v>项</v>
      </c>
    </row>
    <row r="319" ht="36" hidden="1" customHeight="1" spans="1:7">
      <c r="A319" s="469" t="s">
        <v>669</v>
      </c>
      <c r="B319" s="322" t="s">
        <v>670</v>
      </c>
      <c r="C319" s="363">
        <v>6</v>
      </c>
      <c r="D319" s="323"/>
      <c r="E319" s="327">
        <f t="shared" si="12"/>
        <v>-1</v>
      </c>
      <c r="F319" s="293" t="str">
        <f t="shared" si="13"/>
        <v>是</v>
      </c>
      <c r="G319" s="173" t="str">
        <f t="shared" si="14"/>
        <v>项</v>
      </c>
    </row>
    <row r="320" ht="36" hidden="1" customHeight="1" spans="1:7">
      <c r="A320" s="456" t="s">
        <v>671</v>
      </c>
      <c r="B320" s="322" t="s">
        <v>672</v>
      </c>
      <c r="C320" s="363">
        <v>0</v>
      </c>
      <c r="D320" s="323"/>
      <c r="E320" s="327" t="str">
        <f t="shared" si="12"/>
        <v/>
      </c>
      <c r="F320" s="293" t="str">
        <f t="shared" si="13"/>
        <v>否</v>
      </c>
      <c r="G320" s="173" t="str">
        <f t="shared" si="14"/>
        <v>项</v>
      </c>
    </row>
    <row r="321" ht="36" hidden="1" customHeight="1" spans="1:7">
      <c r="A321" s="456" t="s">
        <v>673</v>
      </c>
      <c r="B321" s="322" t="s">
        <v>674</v>
      </c>
      <c r="C321" s="363">
        <v>0</v>
      </c>
      <c r="D321" s="323"/>
      <c r="E321" s="327" t="str">
        <f t="shared" si="12"/>
        <v/>
      </c>
      <c r="F321" s="293" t="str">
        <f t="shared" si="13"/>
        <v>否</v>
      </c>
      <c r="G321" s="173" t="str">
        <f t="shared" si="14"/>
        <v>项</v>
      </c>
    </row>
    <row r="322" ht="36" hidden="1" customHeight="1" spans="1:7">
      <c r="A322" s="456" t="s">
        <v>675</v>
      </c>
      <c r="B322" s="322" t="s">
        <v>676</v>
      </c>
      <c r="C322" s="363">
        <v>4</v>
      </c>
      <c r="D322" s="323"/>
      <c r="E322" s="327">
        <f t="shared" si="12"/>
        <v>-1</v>
      </c>
      <c r="F322" s="293" t="str">
        <f t="shared" si="13"/>
        <v>是</v>
      </c>
      <c r="G322" s="173" t="str">
        <f t="shared" si="14"/>
        <v>项</v>
      </c>
    </row>
    <row r="323" ht="36" hidden="1" customHeight="1" spans="1:7">
      <c r="A323" s="456" t="s">
        <v>677</v>
      </c>
      <c r="B323" s="322" t="s">
        <v>678</v>
      </c>
      <c r="C323" s="363">
        <v>0</v>
      </c>
      <c r="D323" s="323"/>
      <c r="E323" s="327" t="str">
        <f t="shared" si="12"/>
        <v/>
      </c>
      <c r="F323" s="293" t="str">
        <f t="shared" si="13"/>
        <v>否</v>
      </c>
      <c r="G323" s="173" t="str">
        <f t="shared" si="14"/>
        <v>项</v>
      </c>
    </row>
    <row r="324" ht="36" hidden="1" customHeight="1" spans="1:7">
      <c r="A324" s="456" t="s">
        <v>679</v>
      </c>
      <c r="B324" s="322" t="s">
        <v>680</v>
      </c>
      <c r="C324" s="363">
        <v>0</v>
      </c>
      <c r="D324" s="323"/>
      <c r="E324" s="327" t="str">
        <f t="shared" ref="E324:E387" si="15">IF(C324&gt;0,D324/C324-1,IF(C324&lt;0,-(D324/C324-1),""))</f>
        <v/>
      </c>
      <c r="F324" s="293" t="str">
        <f t="shared" ref="F324:F387" si="16">IF(LEN(A324)=3,"是",IF(B324&lt;&gt;"",IF(SUM(C324:D324)&lt;&gt;0,"是","否"),"是"))</f>
        <v>否</v>
      </c>
      <c r="G324" s="173" t="str">
        <f t="shared" ref="G324:G387" si="17">IF(LEN(A324)=3,"类",IF(LEN(A324)=5,"款","项"))</f>
        <v>项</v>
      </c>
    </row>
    <row r="325" ht="36" hidden="1" customHeight="1" spans="1:7">
      <c r="A325" s="456" t="s">
        <v>681</v>
      </c>
      <c r="B325" s="322" t="s">
        <v>278</v>
      </c>
      <c r="C325" s="363">
        <v>0</v>
      </c>
      <c r="D325" s="323"/>
      <c r="E325" s="327" t="str">
        <f t="shared" si="15"/>
        <v/>
      </c>
      <c r="F325" s="293" t="str">
        <f t="shared" si="16"/>
        <v>否</v>
      </c>
      <c r="G325" s="173" t="str">
        <f t="shared" si="17"/>
        <v>项</v>
      </c>
    </row>
    <row r="326" ht="36" hidden="1" customHeight="1" spans="1:7">
      <c r="A326" s="456" t="s">
        <v>682</v>
      </c>
      <c r="B326" s="322" t="s">
        <v>195</v>
      </c>
      <c r="C326" s="363">
        <v>0</v>
      </c>
      <c r="D326" s="323"/>
      <c r="E326" s="327" t="str">
        <f t="shared" si="15"/>
        <v/>
      </c>
      <c r="F326" s="293" t="str">
        <f t="shared" si="16"/>
        <v>否</v>
      </c>
      <c r="G326" s="173" t="str">
        <f t="shared" si="17"/>
        <v>项</v>
      </c>
    </row>
    <row r="327" ht="36" hidden="1" customHeight="1" spans="1:7">
      <c r="A327" s="456" t="s">
        <v>683</v>
      </c>
      <c r="B327" s="322" t="s">
        <v>684</v>
      </c>
      <c r="C327" s="363">
        <v>3</v>
      </c>
      <c r="D327" s="323"/>
      <c r="E327" s="327">
        <f t="shared" si="15"/>
        <v>-1</v>
      </c>
      <c r="F327" s="293" t="str">
        <f t="shared" si="16"/>
        <v>是</v>
      </c>
      <c r="G327" s="173" t="str">
        <f t="shared" si="17"/>
        <v>项</v>
      </c>
    </row>
    <row r="328" ht="36" hidden="1" customHeight="1" spans="1:7">
      <c r="A328" s="455" t="s">
        <v>685</v>
      </c>
      <c r="B328" s="317" t="s">
        <v>686</v>
      </c>
      <c r="C328" s="363"/>
      <c r="D328" s="363"/>
      <c r="E328" s="329" t="str">
        <f t="shared" si="15"/>
        <v/>
      </c>
      <c r="F328" s="293" t="str">
        <f t="shared" si="16"/>
        <v>否</v>
      </c>
      <c r="G328" s="173" t="str">
        <f t="shared" si="17"/>
        <v>款</v>
      </c>
    </row>
    <row r="329" ht="36" hidden="1" customHeight="1" spans="1:7">
      <c r="A329" s="456" t="s">
        <v>687</v>
      </c>
      <c r="B329" s="322" t="s">
        <v>177</v>
      </c>
      <c r="C329" s="363"/>
      <c r="D329" s="323"/>
      <c r="E329" s="327" t="str">
        <f t="shared" si="15"/>
        <v/>
      </c>
      <c r="F329" s="293" t="str">
        <f t="shared" si="16"/>
        <v>否</v>
      </c>
      <c r="G329" s="173" t="str">
        <f t="shared" si="17"/>
        <v>项</v>
      </c>
    </row>
    <row r="330" ht="36" hidden="1" customHeight="1" spans="1:7">
      <c r="A330" s="456" t="s">
        <v>688</v>
      </c>
      <c r="B330" s="322" t="s">
        <v>179</v>
      </c>
      <c r="C330" s="363"/>
      <c r="D330" s="323"/>
      <c r="E330" s="327" t="str">
        <f t="shared" si="15"/>
        <v/>
      </c>
      <c r="F330" s="293" t="str">
        <f t="shared" si="16"/>
        <v>否</v>
      </c>
      <c r="G330" s="173" t="str">
        <f t="shared" si="17"/>
        <v>项</v>
      </c>
    </row>
    <row r="331" ht="36" hidden="1" customHeight="1" spans="1:7">
      <c r="A331" s="456" t="s">
        <v>689</v>
      </c>
      <c r="B331" s="322" t="s">
        <v>181</v>
      </c>
      <c r="C331" s="363"/>
      <c r="D331" s="323"/>
      <c r="E331" s="327" t="str">
        <f t="shared" si="15"/>
        <v/>
      </c>
      <c r="F331" s="293" t="str">
        <f t="shared" si="16"/>
        <v>否</v>
      </c>
      <c r="G331" s="173" t="str">
        <f t="shared" si="17"/>
        <v>项</v>
      </c>
    </row>
    <row r="332" ht="36" hidden="1" customHeight="1" spans="1:7">
      <c r="A332" s="456" t="s">
        <v>690</v>
      </c>
      <c r="B332" s="322" t="s">
        <v>691</v>
      </c>
      <c r="C332" s="363"/>
      <c r="D332" s="323"/>
      <c r="E332" s="327" t="str">
        <f t="shared" si="15"/>
        <v/>
      </c>
      <c r="F332" s="293" t="str">
        <f t="shared" si="16"/>
        <v>否</v>
      </c>
      <c r="G332" s="173" t="str">
        <f t="shared" si="17"/>
        <v>项</v>
      </c>
    </row>
    <row r="333" ht="36" hidden="1" customHeight="1" spans="1:7">
      <c r="A333" s="456" t="s">
        <v>692</v>
      </c>
      <c r="B333" s="322" t="s">
        <v>693</v>
      </c>
      <c r="C333" s="363"/>
      <c r="D333" s="323"/>
      <c r="E333" s="327" t="str">
        <f t="shared" si="15"/>
        <v/>
      </c>
      <c r="F333" s="293" t="str">
        <f t="shared" si="16"/>
        <v>否</v>
      </c>
      <c r="G333" s="173" t="str">
        <f t="shared" si="17"/>
        <v>项</v>
      </c>
    </row>
    <row r="334" ht="36" hidden="1" customHeight="1" spans="1:7">
      <c r="A334" s="456" t="s">
        <v>694</v>
      </c>
      <c r="B334" s="322" t="s">
        <v>695</v>
      </c>
      <c r="C334" s="363"/>
      <c r="D334" s="323"/>
      <c r="E334" s="327" t="str">
        <f t="shared" si="15"/>
        <v/>
      </c>
      <c r="F334" s="293" t="str">
        <f t="shared" si="16"/>
        <v>否</v>
      </c>
      <c r="G334" s="173" t="str">
        <f t="shared" si="17"/>
        <v>项</v>
      </c>
    </row>
    <row r="335" ht="36" hidden="1" customHeight="1" spans="1:7">
      <c r="A335" s="456" t="s">
        <v>696</v>
      </c>
      <c r="B335" s="322" t="s">
        <v>278</v>
      </c>
      <c r="C335" s="363"/>
      <c r="D335" s="323"/>
      <c r="E335" s="327" t="str">
        <f t="shared" si="15"/>
        <v/>
      </c>
      <c r="F335" s="293" t="str">
        <f t="shared" si="16"/>
        <v>否</v>
      </c>
      <c r="G335" s="173" t="str">
        <f t="shared" si="17"/>
        <v>项</v>
      </c>
    </row>
    <row r="336" ht="36" hidden="1" customHeight="1" spans="1:7">
      <c r="A336" s="456" t="s">
        <v>697</v>
      </c>
      <c r="B336" s="322" t="s">
        <v>195</v>
      </c>
      <c r="C336" s="363"/>
      <c r="D336" s="323"/>
      <c r="E336" s="327" t="str">
        <f t="shared" si="15"/>
        <v/>
      </c>
      <c r="F336" s="293" t="str">
        <f t="shared" si="16"/>
        <v>否</v>
      </c>
      <c r="G336" s="173" t="str">
        <f t="shared" si="17"/>
        <v>项</v>
      </c>
    </row>
    <row r="337" ht="36" hidden="1" customHeight="1" spans="1:7">
      <c r="A337" s="456" t="s">
        <v>698</v>
      </c>
      <c r="B337" s="322" t="s">
        <v>699</v>
      </c>
      <c r="C337" s="363"/>
      <c r="D337" s="323"/>
      <c r="E337" s="327" t="str">
        <f t="shared" si="15"/>
        <v/>
      </c>
      <c r="F337" s="293" t="str">
        <f t="shared" si="16"/>
        <v>否</v>
      </c>
      <c r="G337" s="173" t="str">
        <f t="shared" si="17"/>
        <v>项</v>
      </c>
    </row>
    <row r="338" ht="36" hidden="1" customHeight="1" spans="1:7">
      <c r="A338" s="455" t="s">
        <v>700</v>
      </c>
      <c r="B338" s="317" t="s">
        <v>701</v>
      </c>
      <c r="C338" s="363"/>
      <c r="D338" s="363"/>
      <c r="E338" s="329" t="str">
        <f t="shared" si="15"/>
        <v/>
      </c>
      <c r="F338" s="293" t="str">
        <f t="shared" si="16"/>
        <v>否</v>
      </c>
      <c r="G338" s="173" t="str">
        <f t="shared" si="17"/>
        <v>款</v>
      </c>
    </row>
    <row r="339" ht="36" hidden="1" customHeight="1" spans="1:7">
      <c r="A339" s="456" t="s">
        <v>702</v>
      </c>
      <c r="B339" s="322" t="s">
        <v>177</v>
      </c>
      <c r="C339" s="363"/>
      <c r="D339" s="323"/>
      <c r="E339" s="327" t="str">
        <f t="shared" si="15"/>
        <v/>
      </c>
      <c r="F339" s="293" t="str">
        <f t="shared" si="16"/>
        <v>否</v>
      </c>
      <c r="G339" s="173" t="str">
        <f t="shared" si="17"/>
        <v>项</v>
      </c>
    </row>
    <row r="340" ht="36" hidden="1" customHeight="1" spans="1:7">
      <c r="A340" s="456" t="s">
        <v>703</v>
      </c>
      <c r="B340" s="322" t="s">
        <v>179</v>
      </c>
      <c r="C340" s="363"/>
      <c r="D340" s="323"/>
      <c r="E340" s="327" t="str">
        <f t="shared" si="15"/>
        <v/>
      </c>
      <c r="F340" s="293" t="str">
        <f t="shared" si="16"/>
        <v>否</v>
      </c>
      <c r="G340" s="173" t="str">
        <f t="shared" si="17"/>
        <v>项</v>
      </c>
    </row>
    <row r="341" ht="36" hidden="1" customHeight="1" spans="1:7">
      <c r="A341" s="456" t="s">
        <v>704</v>
      </c>
      <c r="B341" s="322" t="s">
        <v>181</v>
      </c>
      <c r="C341" s="363"/>
      <c r="D341" s="323"/>
      <c r="E341" s="327" t="str">
        <f t="shared" si="15"/>
        <v/>
      </c>
      <c r="F341" s="293" t="str">
        <f t="shared" si="16"/>
        <v>否</v>
      </c>
      <c r="G341" s="173" t="str">
        <f t="shared" si="17"/>
        <v>项</v>
      </c>
    </row>
    <row r="342" ht="36" hidden="1" customHeight="1" spans="1:7">
      <c r="A342" s="456" t="s">
        <v>705</v>
      </c>
      <c r="B342" s="322" t="s">
        <v>706</v>
      </c>
      <c r="C342" s="363"/>
      <c r="D342" s="323"/>
      <c r="E342" s="327" t="str">
        <f t="shared" si="15"/>
        <v/>
      </c>
      <c r="F342" s="293" t="str">
        <f t="shared" si="16"/>
        <v>否</v>
      </c>
      <c r="G342" s="173" t="str">
        <f t="shared" si="17"/>
        <v>项</v>
      </c>
    </row>
    <row r="343" ht="36" hidden="1" customHeight="1" spans="1:7">
      <c r="A343" s="456" t="s">
        <v>707</v>
      </c>
      <c r="B343" s="322" t="s">
        <v>708</v>
      </c>
      <c r="C343" s="363"/>
      <c r="D343" s="323"/>
      <c r="E343" s="327" t="str">
        <f t="shared" si="15"/>
        <v/>
      </c>
      <c r="F343" s="293" t="str">
        <f t="shared" si="16"/>
        <v>否</v>
      </c>
      <c r="G343" s="173" t="str">
        <f t="shared" si="17"/>
        <v>项</v>
      </c>
    </row>
    <row r="344" ht="36" hidden="1" customHeight="1" spans="1:7">
      <c r="A344" s="456" t="s">
        <v>709</v>
      </c>
      <c r="B344" s="322" t="s">
        <v>710</v>
      </c>
      <c r="C344" s="363"/>
      <c r="D344" s="323"/>
      <c r="E344" s="327" t="str">
        <f t="shared" si="15"/>
        <v/>
      </c>
      <c r="F344" s="293" t="str">
        <f t="shared" si="16"/>
        <v>否</v>
      </c>
      <c r="G344" s="173" t="str">
        <f t="shared" si="17"/>
        <v>项</v>
      </c>
    </row>
    <row r="345" ht="36" hidden="1" customHeight="1" spans="1:7">
      <c r="A345" s="456" t="s">
        <v>711</v>
      </c>
      <c r="B345" s="322" t="s">
        <v>278</v>
      </c>
      <c r="C345" s="363"/>
      <c r="D345" s="323"/>
      <c r="E345" s="327" t="str">
        <f t="shared" si="15"/>
        <v/>
      </c>
      <c r="F345" s="293" t="str">
        <f t="shared" si="16"/>
        <v>否</v>
      </c>
      <c r="G345" s="173" t="str">
        <f t="shared" si="17"/>
        <v>项</v>
      </c>
    </row>
    <row r="346" ht="36" hidden="1" customHeight="1" spans="1:7">
      <c r="A346" s="456" t="s">
        <v>712</v>
      </c>
      <c r="B346" s="322" t="s">
        <v>195</v>
      </c>
      <c r="C346" s="363"/>
      <c r="D346" s="323"/>
      <c r="E346" s="327" t="str">
        <f t="shared" si="15"/>
        <v/>
      </c>
      <c r="F346" s="293" t="str">
        <f t="shared" si="16"/>
        <v>否</v>
      </c>
      <c r="G346" s="173" t="str">
        <f t="shared" si="17"/>
        <v>项</v>
      </c>
    </row>
    <row r="347" ht="36" hidden="1" customHeight="1" spans="1:7">
      <c r="A347" s="456" t="s">
        <v>713</v>
      </c>
      <c r="B347" s="322" t="s">
        <v>714</v>
      </c>
      <c r="C347" s="363"/>
      <c r="D347" s="323"/>
      <c r="E347" s="327" t="str">
        <f t="shared" si="15"/>
        <v/>
      </c>
      <c r="F347" s="293" t="str">
        <f t="shared" si="16"/>
        <v>否</v>
      </c>
      <c r="G347" s="173" t="str">
        <f t="shared" si="17"/>
        <v>项</v>
      </c>
    </row>
    <row r="348" ht="36" hidden="1" customHeight="1" spans="1:7">
      <c r="A348" s="455" t="s">
        <v>715</v>
      </c>
      <c r="B348" s="317" t="s">
        <v>716</v>
      </c>
      <c r="C348" s="363"/>
      <c r="D348" s="363"/>
      <c r="E348" s="329" t="str">
        <f t="shared" si="15"/>
        <v/>
      </c>
      <c r="F348" s="293" t="str">
        <f t="shared" si="16"/>
        <v>否</v>
      </c>
      <c r="G348" s="173" t="str">
        <f t="shared" si="17"/>
        <v>款</v>
      </c>
    </row>
    <row r="349" ht="36" hidden="1" customHeight="1" spans="1:7">
      <c r="A349" s="456" t="s">
        <v>717</v>
      </c>
      <c r="B349" s="322" t="s">
        <v>177</v>
      </c>
      <c r="C349" s="363"/>
      <c r="D349" s="323"/>
      <c r="E349" s="327" t="str">
        <f t="shared" si="15"/>
        <v/>
      </c>
      <c r="F349" s="293" t="str">
        <f t="shared" si="16"/>
        <v>否</v>
      </c>
      <c r="G349" s="173" t="str">
        <f t="shared" si="17"/>
        <v>项</v>
      </c>
    </row>
    <row r="350" ht="36" hidden="1" customHeight="1" spans="1:7">
      <c r="A350" s="456" t="s">
        <v>718</v>
      </c>
      <c r="B350" s="322" t="s">
        <v>179</v>
      </c>
      <c r="C350" s="363"/>
      <c r="D350" s="323"/>
      <c r="E350" s="327" t="str">
        <f t="shared" si="15"/>
        <v/>
      </c>
      <c r="F350" s="293" t="str">
        <f t="shared" si="16"/>
        <v>否</v>
      </c>
      <c r="G350" s="173" t="str">
        <f t="shared" si="17"/>
        <v>项</v>
      </c>
    </row>
    <row r="351" ht="36" hidden="1" customHeight="1" spans="1:7">
      <c r="A351" s="456" t="s">
        <v>719</v>
      </c>
      <c r="B351" s="322" t="s">
        <v>181</v>
      </c>
      <c r="C351" s="363"/>
      <c r="D351" s="323"/>
      <c r="E351" s="327" t="str">
        <f t="shared" si="15"/>
        <v/>
      </c>
      <c r="F351" s="293" t="str">
        <f t="shared" si="16"/>
        <v>否</v>
      </c>
      <c r="G351" s="173" t="str">
        <f t="shared" si="17"/>
        <v>项</v>
      </c>
    </row>
    <row r="352" ht="36" hidden="1" customHeight="1" spans="1:7">
      <c r="A352" s="456" t="s">
        <v>720</v>
      </c>
      <c r="B352" s="322" t="s">
        <v>721</v>
      </c>
      <c r="C352" s="363"/>
      <c r="D352" s="323"/>
      <c r="E352" s="327" t="str">
        <f t="shared" si="15"/>
        <v/>
      </c>
      <c r="F352" s="293" t="str">
        <f t="shared" si="16"/>
        <v>否</v>
      </c>
      <c r="G352" s="173" t="str">
        <f t="shared" si="17"/>
        <v>项</v>
      </c>
    </row>
    <row r="353" ht="36" hidden="1" customHeight="1" spans="1:7">
      <c r="A353" s="456" t="s">
        <v>722</v>
      </c>
      <c r="B353" s="322" t="s">
        <v>723</v>
      </c>
      <c r="C353" s="363"/>
      <c r="D353" s="323"/>
      <c r="E353" s="327" t="str">
        <f t="shared" si="15"/>
        <v/>
      </c>
      <c r="F353" s="293" t="str">
        <f t="shared" si="16"/>
        <v>否</v>
      </c>
      <c r="G353" s="173" t="str">
        <f t="shared" si="17"/>
        <v>项</v>
      </c>
    </row>
    <row r="354" ht="36" hidden="1" customHeight="1" spans="1:7">
      <c r="A354" s="456" t="s">
        <v>724</v>
      </c>
      <c r="B354" s="322" t="s">
        <v>195</v>
      </c>
      <c r="C354" s="363"/>
      <c r="D354" s="323"/>
      <c r="E354" s="327" t="str">
        <f t="shared" si="15"/>
        <v/>
      </c>
      <c r="F354" s="293" t="str">
        <f t="shared" si="16"/>
        <v>否</v>
      </c>
      <c r="G354" s="173" t="str">
        <f t="shared" si="17"/>
        <v>项</v>
      </c>
    </row>
    <row r="355" ht="36" hidden="1" customHeight="1" spans="1:7">
      <c r="A355" s="456" t="s">
        <v>725</v>
      </c>
      <c r="B355" s="322" t="s">
        <v>726</v>
      </c>
      <c r="C355" s="363"/>
      <c r="D355" s="323"/>
      <c r="E355" s="327" t="str">
        <f t="shared" si="15"/>
        <v/>
      </c>
      <c r="F355" s="293" t="str">
        <f t="shared" si="16"/>
        <v>否</v>
      </c>
      <c r="G355" s="173" t="str">
        <f t="shared" si="17"/>
        <v>项</v>
      </c>
    </row>
    <row r="356" ht="36" hidden="1" customHeight="1" spans="1:7">
      <c r="A356" s="455" t="s">
        <v>727</v>
      </c>
      <c r="B356" s="317" t="s">
        <v>728</v>
      </c>
      <c r="C356" s="363"/>
      <c r="D356" s="363"/>
      <c r="E356" s="329" t="str">
        <f t="shared" si="15"/>
        <v/>
      </c>
      <c r="F356" s="293" t="str">
        <f t="shared" si="16"/>
        <v>否</v>
      </c>
      <c r="G356" s="173" t="str">
        <f t="shared" si="17"/>
        <v>款</v>
      </c>
    </row>
    <row r="357" ht="36" hidden="1" customHeight="1" spans="1:7">
      <c r="A357" s="456" t="s">
        <v>729</v>
      </c>
      <c r="B357" s="322" t="s">
        <v>177</v>
      </c>
      <c r="C357" s="363"/>
      <c r="D357" s="323"/>
      <c r="E357" s="327" t="str">
        <f t="shared" si="15"/>
        <v/>
      </c>
      <c r="F357" s="293" t="str">
        <f t="shared" si="16"/>
        <v>否</v>
      </c>
      <c r="G357" s="173" t="str">
        <f t="shared" si="17"/>
        <v>项</v>
      </c>
    </row>
    <row r="358" ht="36" hidden="1" customHeight="1" spans="1:7">
      <c r="A358" s="456" t="s">
        <v>730</v>
      </c>
      <c r="B358" s="322" t="s">
        <v>179</v>
      </c>
      <c r="C358" s="363"/>
      <c r="D358" s="323"/>
      <c r="E358" s="327" t="str">
        <f t="shared" si="15"/>
        <v/>
      </c>
      <c r="F358" s="293" t="str">
        <f t="shared" si="16"/>
        <v>否</v>
      </c>
      <c r="G358" s="173" t="str">
        <f t="shared" si="17"/>
        <v>项</v>
      </c>
    </row>
    <row r="359" ht="36" hidden="1" customHeight="1" spans="1:7">
      <c r="A359" s="456" t="s">
        <v>731</v>
      </c>
      <c r="B359" s="322" t="s">
        <v>278</v>
      </c>
      <c r="C359" s="363"/>
      <c r="D359" s="323"/>
      <c r="E359" s="327" t="str">
        <f t="shared" si="15"/>
        <v/>
      </c>
      <c r="F359" s="293" t="str">
        <f t="shared" si="16"/>
        <v>否</v>
      </c>
      <c r="G359" s="173" t="str">
        <f t="shared" si="17"/>
        <v>项</v>
      </c>
    </row>
    <row r="360" ht="36" hidden="1" customHeight="1" spans="1:7">
      <c r="A360" s="456" t="s">
        <v>732</v>
      </c>
      <c r="B360" s="322" t="s">
        <v>733</v>
      </c>
      <c r="C360" s="363"/>
      <c r="D360" s="323"/>
      <c r="E360" s="327" t="str">
        <f t="shared" si="15"/>
        <v/>
      </c>
      <c r="F360" s="293" t="str">
        <f t="shared" si="16"/>
        <v>否</v>
      </c>
      <c r="G360" s="173" t="str">
        <f t="shared" si="17"/>
        <v>项</v>
      </c>
    </row>
    <row r="361" ht="36" hidden="1" customHeight="1" spans="1:7">
      <c r="A361" s="456" t="s">
        <v>734</v>
      </c>
      <c r="B361" s="322" t="s">
        <v>735</v>
      </c>
      <c r="C361" s="363"/>
      <c r="D361" s="323"/>
      <c r="E361" s="327" t="str">
        <f t="shared" si="15"/>
        <v/>
      </c>
      <c r="F361" s="293" t="str">
        <f t="shared" si="16"/>
        <v>否</v>
      </c>
      <c r="G361" s="173" t="str">
        <f t="shared" si="17"/>
        <v>项</v>
      </c>
    </row>
    <row r="362" ht="36" hidden="1" customHeight="1" spans="1:7">
      <c r="A362" s="455" t="s">
        <v>736</v>
      </c>
      <c r="B362" s="317" t="s">
        <v>737</v>
      </c>
      <c r="C362" s="363">
        <v>8</v>
      </c>
      <c r="D362" s="363">
        <v>26</v>
      </c>
      <c r="E362" s="329">
        <f t="shared" si="15"/>
        <v>2.25</v>
      </c>
      <c r="F362" s="293" t="str">
        <f t="shared" si="16"/>
        <v>是</v>
      </c>
      <c r="G362" s="173" t="str">
        <f t="shared" si="17"/>
        <v>款</v>
      </c>
    </row>
    <row r="363" ht="36" hidden="1" customHeight="1" spans="1:7">
      <c r="A363" s="456">
        <v>2049902</v>
      </c>
      <c r="B363" s="322" t="s">
        <v>738</v>
      </c>
      <c r="C363" s="363"/>
      <c r="D363" s="323">
        <v>0</v>
      </c>
      <c r="E363" s="327" t="str">
        <f t="shared" si="15"/>
        <v/>
      </c>
      <c r="F363" s="293" t="str">
        <f t="shared" si="16"/>
        <v>否</v>
      </c>
      <c r="G363" s="173" t="str">
        <f t="shared" si="17"/>
        <v>项</v>
      </c>
    </row>
    <row r="364" ht="36" hidden="1" customHeight="1" spans="1:7">
      <c r="A364" s="470" t="s">
        <v>739</v>
      </c>
      <c r="B364" s="322" t="s">
        <v>740</v>
      </c>
      <c r="C364" s="363">
        <v>8</v>
      </c>
      <c r="D364" s="323">
        <v>26</v>
      </c>
      <c r="E364" s="327">
        <f t="shared" si="15"/>
        <v>2.25</v>
      </c>
      <c r="F364" s="293" t="str">
        <f t="shared" si="16"/>
        <v>是</v>
      </c>
      <c r="G364" s="173" t="str">
        <f t="shared" si="17"/>
        <v>项</v>
      </c>
    </row>
    <row r="365" ht="36" hidden="1" customHeight="1" spans="1:7">
      <c r="A365" s="471" t="s">
        <v>741</v>
      </c>
      <c r="B365" s="472" t="s">
        <v>557</v>
      </c>
      <c r="C365" s="363"/>
      <c r="D365" s="467"/>
      <c r="E365" s="329" t="str">
        <f t="shared" si="15"/>
        <v/>
      </c>
      <c r="F365" s="293" t="str">
        <f t="shared" si="16"/>
        <v>否</v>
      </c>
      <c r="G365" s="173" t="str">
        <f t="shared" si="17"/>
        <v>项</v>
      </c>
    </row>
    <row r="366" ht="36" hidden="1" customHeight="1" spans="1:7">
      <c r="A366" s="471" t="s">
        <v>742</v>
      </c>
      <c r="B366" s="472" t="s">
        <v>743</v>
      </c>
      <c r="C366" s="363"/>
      <c r="D366" s="467"/>
      <c r="E366" s="329" t="str">
        <f t="shared" si="15"/>
        <v/>
      </c>
      <c r="F366" s="293" t="str">
        <f t="shared" si="16"/>
        <v>否</v>
      </c>
      <c r="G366" s="173" t="str">
        <f t="shared" si="17"/>
        <v>项</v>
      </c>
    </row>
    <row r="367" ht="36" customHeight="1" spans="1:7">
      <c r="A367" s="455" t="s">
        <v>115</v>
      </c>
      <c r="B367" s="317" t="s">
        <v>116</v>
      </c>
      <c r="C367" s="363">
        <v>25930</v>
      </c>
      <c r="D367" s="363">
        <v>29244</v>
      </c>
      <c r="E367" s="329">
        <f t="shared" si="15"/>
        <v>0.128</v>
      </c>
      <c r="F367" s="293" t="str">
        <f t="shared" si="16"/>
        <v>是</v>
      </c>
      <c r="G367" s="173" t="str">
        <f t="shared" si="17"/>
        <v>类</v>
      </c>
    </row>
    <row r="368" ht="36" hidden="1" customHeight="1" spans="1:7">
      <c r="A368" s="455" t="s">
        <v>744</v>
      </c>
      <c r="B368" s="317" t="s">
        <v>745</v>
      </c>
      <c r="C368" s="363">
        <v>404</v>
      </c>
      <c r="D368" s="363">
        <v>531</v>
      </c>
      <c r="E368" s="329">
        <f t="shared" si="15"/>
        <v>0.314</v>
      </c>
      <c r="F368" s="293" t="str">
        <f t="shared" si="16"/>
        <v>是</v>
      </c>
      <c r="G368" s="173" t="str">
        <f t="shared" si="17"/>
        <v>款</v>
      </c>
    </row>
    <row r="369" ht="36" hidden="1" customHeight="1" spans="1:7">
      <c r="A369" s="456" t="s">
        <v>746</v>
      </c>
      <c r="B369" s="322" t="s">
        <v>177</v>
      </c>
      <c r="C369" s="363">
        <v>389</v>
      </c>
      <c r="D369" s="323">
        <v>385</v>
      </c>
      <c r="E369" s="327">
        <f t="shared" si="15"/>
        <v>-0.01</v>
      </c>
      <c r="F369" s="293" t="str">
        <f t="shared" si="16"/>
        <v>是</v>
      </c>
      <c r="G369" s="173" t="str">
        <f t="shared" si="17"/>
        <v>项</v>
      </c>
    </row>
    <row r="370" ht="36" hidden="1" customHeight="1" spans="1:7">
      <c r="A370" s="456" t="s">
        <v>747</v>
      </c>
      <c r="B370" s="322" t="s">
        <v>179</v>
      </c>
      <c r="C370" s="363">
        <v>15</v>
      </c>
      <c r="D370" s="323">
        <v>134</v>
      </c>
      <c r="E370" s="327">
        <f t="shared" si="15"/>
        <v>7.933</v>
      </c>
      <c r="F370" s="293" t="str">
        <f t="shared" si="16"/>
        <v>是</v>
      </c>
      <c r="G370" s="173" t="str">
        <f t="shared" si="17"/>
        <v>项</v>
      </c>
    </row>
    <row r="371" ht="36" hidden="1" customHeight="1" spans="1:7">
      <c r="A371" s="456" t="s">
        <v>748</v>
      </c>
      <c r="B371" s="322" t="s">
        <v>181</v>
      </c>
      <c r="C371" s="363">
        <v>0</v>
      </c>
      <c r="D371" s="323">
        <v>0</v>
      </c>
      <c r="E371" s="327" t="str">
        <f t="shared" si="15"/>
        <v/>
      </c>
      <c r="F371" s="293" t="str">
        <f t="shared" si="16"/>
        <v>否</v>
      </c>
      <c r="G371" s="173" t="str">
        <f t="shared" si="17"/>
        <v>项</v>
      </c>
    </row>
    <row r="372" ht="36" hidden="1" customHeight="1" spans="1:7">
      <c r="A372" s="456" t="s">
        <v>749</v>
      </c>
      <c r="B372" s="322" t="s">
        <v>750</v>
      </c>
      <c r="C372" s="363">
        <v>0</v>
      </c>
      <c r="D372" s="323">
        <v>12</v>
      </c>
      <c r="E372" s="327" t="str">
        <f t="shared" si="15"/>
        <v/>
      </c>
      <c r="F372" s="293" t="str">
        <f t="shared" si="16"/>
        <v>是</v>
      </c>
      <c r="G372" s="173" t="str">
        <f t="shared" si="17"/>
        <v>项</v>
      </c>
    </row>
    <row r="373" ht="36" hidden="1" customHeight="1" spans="1:7">
      <c r="A373" s="455" t="s">
        <v>751</v>
      </c>
      <c r="B373" s="317" t="s">
        <v>752</v>
      </c>
      <c r="C373" s="363">
        <v>24090</v>
      </c>
      <c r="D373" s="363">
        <v>27100</v>
      </c>
      <c r="E373" s="329">
        <f t="shared" si="15"/>
        <v>0.125</v>
      </c>
      <c r="F373" s="293" t="str">
        <f t="shared" si="16"/>
        <v>是</v>
      </c>
      <c r="G373" s="173" t="str">
        <f t="shared" si="17"/>
        <v>款</v>
      </c>
    </row>
    <row r="374" ht="36" hidden="1" customHeight="1" spans="1:7">
      <c r="A374" s="456" t="s">
        <v>753</v>
      </c>
      <c r="B374" s="322" t="s">
        <v>754</v>
      </c>
      <c r="C374" s="363">
        <v>810</v>
      </c>
      <c r="D374" s="323">
        <v>816</v>
      </c>
      <c r="E374" s="327">
        <f t="shared" si="15"/>
        <v>0.007</v>
      </c>
      <c r="F374" s="293" t="str">
        <f t="shared" si="16"/>
        <v>是</v>
      </c>
      <c r="G374" s="173" t="str">
        <f t="shared" si="17"/>
        <v>项</v>
      </c>
    </row>
    <row r="375" ht="36" hidden="1" customHeight="1" spans="1:7">
      <c r="A375" s="456" t="s">
        <v>755</v>
      </c>
      <c r="B375" s="322" t="s">
        <v>756</v>
      </c>
      <c r="C375" s="363">
        <v>11650</v>
      </c>
      <c r="D375" s="323">
        <v>14365</v>
      </c>
      <c r="E375" s="327">
        <f t="shared" si="15"/>
        <v>0.233</v>
      </c>
      <c r="F375" s="293" t="str">
        <f t="shared" si="16"/>
        <v>是</v>
      </c>
      <c r="G375" s="173" t="str">
        <f t="shared" si="17"/>
        <v>项</v>
      </c>
    </row>
    <row r="376" ht="36" hidden="1" customHeight="1" spans="1:7">
      <c r="A376" s="456" t="s">
        <v>757</v>
      </c>
      <c r="B376" s="322" t="s">
        <v>758</v>
      </c>
      <c r="C376" s="363">
        <v>7615</v>
      </c>
      <c r="D376" s="323">
        <v>8193</v>
      </c>
      <c r="E376" s="327">
        <f t="shared" si="15"/>
        <v>0.076</v>
      </c>
      <c r="F376" s="293" t="str">
        <f t="shared" si="16"/>
        <v>是</v>
      </c>
      <c r="G376" s="173" t="str">
        <f t="shared" si="17"/>
        <v>项</v>
      </c>
    </row>
    <row r="377" ht="36" hidden="1" customHeight="1" spans="1:7">
      <c r="A377" s="456" t="s">
        <v>759</v>
      </c>
      <c r="B377" s="322" t="s">
        <v>760</v>
      </c>
      <c r="C377" s="363">
        <v>3650</v>
      </c>
      <c r="D377" s="323">
        <v>3466</v>
      </c>
      <c r="E377" s="327">
        <f t="shared" si="15"/>
        <v>-0.05</v>
      </c>
      <c r="F377" s="293" t="str">
        <f t="shared" si="16"/>
        <v>是</v>
      </c>
      <c r="G377" s="173" t="str">
        <f t="shared" si="17"/>
        <v>项</v>
      </c>
    </row>
    <row r="378" ht="36" hidden="1" customHeight="1" spans="1:7">
      <c r="A378" s="456" t="s">
        <v>761</v>
      </c>
      <c r="B378" s="322" t="s">
        <v>762</v>
      </c>
      <c r="C378" s="363">
        <v>0</v>
      </c>
      <c r="D378" s="323">
        <v>0</v>
      </c>
      <c r="E378" s="327" t="str">
        <f t="shared" si="15"/>
        <v/>
      </c>
      <c r="F378" s="293" t="str">
        <f t="shared" si="16"/>
        <v>否</v>
      </c>
      <c r="G378" s="173" t="str">
        <f t="shared" si="17"/>
        <v>项</v>
      </c>
    </row>
    <row r="379" ht="36" hidden="1" customHeight="1" spans="1:7">
      <c r="A379" s="456" t="s">
        <v>763</v>
      </c>
      <c r="B379" s="322" t="s">
        <v>764</v>
      </c>
      <c r="C379" s="363">
        <v>0</v>
      </c>
      <c r="D379" s="323">
        <v>0</v>
      </c>
      <c r="E379" s="327" t="str">
        <f t="shared" si="15"/>
        <v/>
      </c>
      <c r="F379" s="293" t="str">
        <f t="shared" si="16"/>
        <v>否</v>
      </c>
      <c r="G379" s="173" t="str">
        <f t="shared" si="17"/>
        <v>项</v>
      </c>
    </row>
    <row r="380" ht="36" hidden="1" customHeight="1" spans="1:7">
      <c r="A380" s="456" t="s">
        <v>765</v>
      </c>
      <c r="B380" s="322" t="s">
        <v>766</v>
      </c>
      <c r="C380" s="363">
        <v>0</v>
      </c>
      <c r="D380" s="323">
        <v>0</v>
      </c>
      <c r="E380" s="327" t="str">
        <f t="shared" si="15"/>
        <v/>
      </c>
      <c r="F380" s="293" t="str">
        <f t="shared" si="16"/>
        <v>否</v>
      </c>
      <c r="G380" s="173" t="str">
        <f t="shared" si="17"/>
        <v>项</v>
      </c>
    </row>
    <row r="381" ht="36" hidden="1" customHeight="1" spans="1:7">
      <c r="A381" s="456" t="s">
        <v>767</v>
      </c>
      <c r="B381" s="322" t="s">
        <v>768</v>
      </c>
      <c r="C381" s="363">
        <v>365</v>
      </c>
      <c r="D381" s="323">
        <v>260</v>
      </c>
      <c r="E381" s="327">
        <f t="shared" si="15"/>
        <v>-0.288</v>
      </c>
      <c r="F381" s="293" t="str">
        <f t="shared" si="16"/>
        <v>是</v>
      </c>
      <c r="G381" s="173" t="str">
        <f t="shared" si="17"/>
        <v>项</v>
      </c>
    </row>
    <row r="382" ht="36" hidden="1" customHeight="1" spans="1:7">
      <c r="A382" s="455" t="s">
        <v>769</v>
      </c>
      <c r="B382" s="317" t="s">
        <v>770</v>
      </c>
      <c r="C382" s="363">
        <v>806</v>
      </c>
      <c r="D382" s="363">
        <v>910</v>
      </c>
      <c r="E382" s="329">
        <f t="shared" si="15"/>
        <v>0.129</v>
      </c>
      <c r="F382" s="293" t="str">
        <f t="shared" si="16"/>
        <v>是</v>
      </c>
      <c r="G382" s="173" t="str">
        <f t="shared" si="17"/>
        <v>款</v>
      </c>
    </row>
    <row r="383" ht="36" hidden="1" customHeight="1" spans="1:7">
      <c r="A383" s="456" t="s">
        <v>771</v>
      </c>
      <c r="B383" s="322" t="s">
        <v>772</v>
      </c>
      <c r="C383" s="363">
        <v>0</v>
      </c>
      <c r="D383" s="323">
        <v>0</v>
      </c>
      <c r="E383" s="327" t="str">
        <f t="shared" si="15"/>
        <v/>
      </c>
      <c r="F383" s="293" t="str">
        <f t="shared" si="16"/>
        <v>否</v>
      </c>
      <c r="G383" s="173" t="str">
        <f t="shared" si="17"/>
        <v>项</v>
      </c>
    </row>
    <row r="384" ht="36" hidden="1" customHeight="1" spans="1:7">
      <c r="A384" s="456" t="s">
        <v>773</v>
      </c>
      <c r="B384" s="322" t="s">
        <v>774</v>
      </c>
      <c r="C384" s="363">
        <v>660</v>
      </c>
      <c r="D384" s="323">
        <v>905</v>
      </c>
      <c r="E384" s="327">
        <f t="shared" si="15"/>
        <v>0.371</v>
      </c>
      <c r="F384" s="293" t="str">
        <f t="shared" si="16"/>
        <v>是</v>
      </c>
      <c r="G384" s="173" t="str">
        <f t="shared" si="17"/>
        <v>项</v>
      </c>
    </row>
    <row r="385" ht="36" hidden="1" customHeight="1" spans="1:7">
      <c r="A385" s="456" t="s">
        <v>775</v>
      </c>
      <c r="B385" s="322" t="s">
        <v>776</v>
      </c>
      <c r="C385" s="363"/>
      <c r="D385" s="323">
        <v>0</v>
      </c>
      <c r="E385" s="327" t="str">
        <f t="shared" si="15"/>
        <v/>
      </c>
      <c r="F385" s="293" t="str">
        <f t="shared" si="16"/>
        <v>否</v>
      </c>
      <c r="G385" s="173" t="str">
        <f t="shared" si="17"/>
        <v>项</v>
      </c>
    </row>
    <row r="386" ht="36" hidden="1" customHeight="1" spans="1:7">
      <c r="A386" s="456" t="s">
        <v>777</v>
      </c>
      <c r="B386" s="322" t="s">
        <v>778</v>
      </c>
      <c r="C386" s="363">
        <v>0</v>
      </c>
      <c r="D386" s="323">
        <v>0</v>
      </c>
      <c r="E386" s="327" t="str">
        <f t="shared" si="15"/>
        <v/>
      </c>
      <c r="F386" s="293" t="str">
        <f t="shared" si="16"/>
        <v>否</v>
      </c>
      <c r="G386" s="173" t="str">
        <f t="shared" si="17"/>
        <v>项</v>
      </c>
    </row>
    <row r="387" ht="36" hidden="1" customHeight="1" spans="1:7">
      <c r="A387" s="456" t="s">
        <v>779</v>
      </c>
      <c r="B387" s="322" t="s">
        <v>780</v>
      </c>
      <c r="C387" s="363">
        <v>146</v>
      </c>
      <c r="D387" s="323">
        <v>5</v>
      </c>
      <c r="E387" s="327">
        <f t="shared" si="15"/>
        <v>-0.966</v>
      </c>
      <c r="F387" s="293" t="str">
        <f t="shared" si="16"/>
        <v>是</v>
      </c>
      <c r="G387" s="173" t="str">
        <f t="shared" si="17"/>
        <v>项</v>
      </c>
    </row>
    <row r="388" ht="36" hidden="1" customHeight="1" spans="1:7">
      <c r="A388" s="455" t="s">
        <v>781</v>
      </c>
      <c r="B388" s="317" t="s">
        <v>782</v>
      </c>
      <c r="C388" s="363">
        <v>0</v>
      </c>
      <c r="D388" s="363">
        <v>0</v>
      </c>
      <c r="E388" s="329" t="str">
        <f t="shared" ref="E388:E451" si="18">IF(C388&gt;0,D388/C388-1,IF(C388&lt;0,-(D388/C388-1),""))</f>
        <v/>
      </c>
      <c r="F388" s="293" t="str">
        <f t="shared" ref="F388:F451" si="19">IF(LEN(A388)=3,"是",IF(B388&lt;&gt;"",IF(SUM(C388:D388)&lt;&gt;0,"是","否"),"是"))</f>
        <v>否</v>
      </c>
      <c r="G388" s="173" t="str">
        <f t="shared" ref="G388:G451" si="20">IF(LEN(A388)=3,"类",IF(LEN(A388)=5,"款","项"))</f>
        <v>款</v>
      </c>
    </row>
    <row r="389" ht="36" hidden="1" customHeight="1" spans="1:7">
      <c r="A389" s="456" t="s">
        <v>783</v>
      </c>
      <c r="B389" s="322" t="s">
        <v>784</v>
      </c>
      <c r="C389" s="363">
        <v>0</v>
      </c>
      <c r="D389" s="323">
        <v>0</v>
      </c>
      <c r="E389" s="327" t="str">
        <f t="shared" si="18"/>
        <v/>
      </c>
      <c r="F389" s="293" t="str">
        <f t="shared" si="19"/>
        <v>否</v>
      </c>
      <c r="G389" s="173" t="str">
        <f t="shared" si="20"/>
        <v>项</v>
      </c>
    </row>
    <row r="390" ht="36" hidden="1" customHeight="1" spans="1:7">
      <c r="A390" s="456" t="s">
        <v>785</v>
      </c>
      <c r="B390" s="322" t="s">
        <v>786</v>
      </c>
      <c r="C390" s="363">
        <v>0</v>
      </c>
      <c r="D390" s="323">
        <v>0</v>
      </c>
      <c r="E390" s="327" t="str">
        <f t="shared" si="18"/>
        <v/>
      </c>
      <c r="F390" s="293" t="str">
        <f t="shared" si="19"/>
        <v>否</v>
      </c>
      <c r="G390" s="173" t="str">
        <f t="shared" si="20"/>
        <v>项</v>
      </c>
    </row>
    <row r="391" ht="36" hidden="1" customHeight="1" spans="1:7">
      <c r="A391" s="456" t="s">
        <v>787</v>
      </c>
      <c r="B391" s="322" t="s">
        <v>788</v>
      </c>
      <c r="C391" s="363">
        <v>0</v>
      </c>
      <c r="D391" s="323">
        <v>0</v>
      </c>
      <c r="E391" s="327" t="str">
        <f t="shared" si="18"/>
        <v/>
      </c>
      <c r="F391" s="293" t="str">
        <f t="shared" si="19"/>
        <v>否</v>
      </c>
      <c r="G391" s="173" t="str">
        <f t="shared" si="20"/>
        <v>项</v>
      </c>
    </row>
    <row r="392" ht="36" hidden="1" customHeight="1" spans="1:7">
      <c r="A392" s="456" t="s">
        <v>789</v>
      </c>
      <c r="B392" s="322" t="s">
        <v>790</v>
      </c>
      <c r="C392" s="363">
        <v>0</v>
      </c>
      <c r="D392" s="323">
        <v>0</v>
      </c>
      <c r="E392" s="327" t="str">
        <f t="shared" si="18"/>
        <v/>
      </c>
      <c r="F392" s="293" t="str">
        <f t="shared" si="19"/>
        <v>否</v>
      </c>
      <c r="G392" s="173" t="str">
        <f t="shared" si="20"/>
        <v>项</v>
      </c>
    </row>
    <row r="393" ht="36" hidden="1" customHeight="1" spans="1:7">
      <c r="A393" s="456" t="s">
        <v>791</v>
      </c>
      <c r="B393" s="322" t="s">
        <v>792</v>
      </c>
      <c r="C393" s="363">
        <v>0</v>
      </c>
      <c r="D393" s="323">
        <v>0</v>
      </c>
      <c r="E393" s="327" t="str">
        <f t="shared" si="18"/>
        <v/>
      </c>
      <c r="F393" s="293" t="str">
        <f t="shared" si="19"/>
        <v>否</v>
      </c>
      <c r="G393" s="173" t="str">
        <f t="shared" si="20"/>
        <v>项</v>
      </c>
    </row>
    <row r="394" ht="36" hidden="1" customHeight="1" spans="1:7">
      <c r="A394" s="455" t="s">
        <v>793</v>
      </c>
      <c r="B394" s="317" t="s">
        <v>794</v>
      </c>
      <c r="C394" s="363">
        <v>0</v>
      </c>
      <c r="D394" s="363">
        <v>0</v>
      </c>
      <c r="E394" s="329" t="str">
        <f t="shared" si="18"/>
        <v/>
      </c>
      <c r="F394" s="293" t="str">
        <f t="shared" si="19"/>
        <v>否</v>
      </c>
      <c r="G394" s="173" t="str">
        <f t="shared" si="20"/>
        <v>款</v>
      </c>
    </row>
    <row r="395" ht="36" hidden="1" customHeight="1" spans="1:7">
      <c r="A395" s="456" t="s">
        <v>795</v>
      </c>
      <c r="B395" s="322" t="s">
        <v>796</v>
      </c>
      <c r="C395" s="363">
        <v>0</v>
      </c>
      <c r="D395" s="323">
        <v>0</v>
      </c>
      <c r="E395" s="327" t="str">
        <f t="shared" si="18"/>
        <v/>
      </c>
      <c r="F395" s="293" t="str">
        <f t="shared" si="19"/>
        <v>否</v>
      </c>
      <c r="G395" s="173" t="str">
        <f t="shared" si="20"/>
        <v>项</v>
      </c>
    </row>
    <row r="396" ht="36" hidden="1" customHeight="1" spans="1:7">
      <c r="A396" s="456" t="s">
        <v>797</v>
      </c>
      <c r="B396" s="322" t="s">
        <v>798</v>
      </c>
      <c r="C396" s="363">
        <v>0</v>
      </c>
      <c r="D396" s="323">
        <v>0</v>
      </c>
      <c r="E396" s="327" t="str">
        <f t="shared" si="18"/>
        <v/>
      </c>
      <c r="F396" s="293" t="str">
        <f t="shared" si="19"/>
        <v>否</v>
      </c>
      <c r="G396" s="173" t="str">
        <f t="shared" si="20"/>
        <v>项</v>
      </c>
    </row>
    <row r="397" ht="36" hidden="1" customHeight="1" spans="1:7">
      <c r="A397" s="456" t="s">
        <v>799</v>
      </c>
      <c r="B397" s="322" t="s">
        <v>800</v>
      </c>
      <c r="C397" s="363">
        <v>0</v>
      </c>
      <c r="D397" s="323">
        <v>0</v>
      </c>
      <c r="E397" s="327" t="str">
        <f t="shared" si="18"/>
        <v/>
      </c>
      <c r="F397" s="293" t="str">
        <f t="shared" si="19"/>
        <v>否</v>
      </c>
      <c r="G397" s="173" t="str">
        <f t="shared" si="20"/>
        <v>项</v>
      </c>
    </row>
    <row r="398" ht="36" hidden="1" customHeight="1" spans="1:7">
      <c r="A398" s="455" t="s">
        <v>801</v>
      </c>
      <c r="B398" s="317" t="s">
        <v>802</v>
      </c>
      <c r="C398" s="363">
        <v>0</v>
      </c>
      <c r="D398" s="363">
        <v>0</v>
      </c>
      <c r="E398" s="329" t="str">
        <f t="shared" si="18"/>
        <v/>
      </c>
      <c r="F398" s="293" t="str">
        <f t="shared" si="19"/>
        <v>否</v>
      </c>
      <c r="G398" s="173" t="str">
        <f t="shared" si="20"/>
        <v>款</v>
      </c>
    </row>
    <row r="399" ht="36" hidden="1" customHeight="1" spans="1:7">
      <c r="A399" s="456" t="s">
        <v>803</v>
      </c>
      <c r="B399" s="322" t="s">
        <v>804</v>
      </c>
      <c r="C399" s="363">
        <v>0</v>
      </c>
      <c r="D399" s="323">
        <v>0</v>
      </c>
      <c r="E399" s="327" t="str">
        <f t="shared" si="18"/>
        <v/>
      </c>
      <c r="F399" s="293" t="str">
        <f t="shared" si="19"/>
        <v>否</v>
      </c>
      <c r="G399" s="173" t="str">
        <f t="shared" si="20"/>
        <v>项</v>
      </c>
    </row>
    <row r="400" ht="36" hidden="1" customHeight="1" spans="1:7">
      <c r="A400" s="456" t="s">
        <v>805</v>
      </c>
      <c r="B400" s="322" t="s">
        <v>806</v>
      </c>
      <c r="C400" s="363">
        <v>0</v>
      </c>
      <c r="D400" s="323">
        <v>0</v>
      </c>
      <c r="E400" s="327" t="str">
        <f t="shared" si="18"/>
        <v/>
      </c>
      <c r="F400" s="293" t="str">
        <f t="shared" si="19"/>
        <v>否</v>
      </c>
      <c r="G400" s="173" t="str">
        <f t="shared" si="20"/>
        <v>项</v>
      </c>
    </row>
    <row r="401" ht="36" hidden="1" customHeight="1" spans="1:7">
      <c r="A401" s="456" t="s">
        <v>807</v>
      </c>
      <c r="B401" s="322" t="s">
        <v>808</v>
      </c>
      <c r="C401" s="363">
        <v>0</v>
      </c>
      <c r="D401" s="323">
        <v>0</v>
      </c>
      <c r="E401" s="327" t="str">
        <f t="shared" si="18"/>
        <v/>
      </c>
      <c r="F401" s="293" t="str">
        <f t="shared" si="19"/>
        <v>否</v>
      </c>
      <c r="G401" s="173" t="str">
        <f t="shared" si="20"/>
        <v>项</v>
      </c>
    </row>
    <row r="402" ht="36" hidden="1" customHeight="1" spans="1:7">
      <c r="A402" s="455" t="s">
        <v>809</v>
      </c>
      <c r="B402" s="317" t="s">
        <v>810</v>
      </c>
      <c r="C402" s="363">
        <v>40</v>
      </c>
      <c r="D402" s="363">
        <v>45</v>
      </c>
      <c r="E402" s="329">
        <f t="shared" si="18"/>
        <v>0.125</v>
      </c>
      <c r="F402" s="293" t="str">
        <f t="shared" si="19"/>
        <v>是</v>
      </c>
      <c r="G402" s="173" t="str">
        <f t="shared" si="20"/>
        <v>款</v>
      </c>
    </row>
    <row r="403" ht="36" hidden="1" customHeight="1" spans="1:7">
      <c r="A403" s="456" t="s">
        <v>811</v>
      </c>
      <c r="B403" s="322" t="s">
        <v>812</v>
      </c>
      <c r="C403" s="363">
        <v>40</v>
      </c>
      <c r="D403" s="323">
        <v>45</v>
      </c>
      <c r="E403" s="327">
        <f t="shared" si="18"/>
        <v>0.125</v>
      </c>
      <c r="F403" s="293" t="str">
        <f t="shared" si="19"/>
        <v>是</v>
      </c>
      <c r="G403" s="173" t="str">
        <f t="shared" si="20"/>
        <v>项</v>
      </c>
    </row>
    <row r="404" ht="36" hidden="1" customHeight="1" spans="1:7">
      <c r="A404" s="456" t="s">
        <v>813</v>
      </c>
      <c r="B404" s="322" t="s">
        <v>814</v>
      </c>
      <c r="C404" s="363">
        <v>0</v>
      </c>
      <c r="D404" s="323">
        <v>0</v>
      </c>
      <c r="E404" s="327" t="str">
        <f t="shared" si="18"/>
        <v/>
      </c>
      <c r="F404" s="293" t="str">
        <f t="shared" si="19"/>
        <v>否</v>
      </c>
      <c r="G404" s="173" t="str">
        <f t="shared" si="20"/>
        <v>项</v>
      </c>
    </row>
    <row r="405" ht="36" hidden="1" customHeight="1" spans="1:7">
      <c r="A405" s="456" t="s">
        <v>815</v>
      </c>
      <c r="B405" s="322" t="s">
        <v>816</v>
      </c>
      <c r="C405" s="363">
        <v>0</v>
      </c>
      <c r="D405" s="323">
        <v>0</v>
      </c>
      <c r="E405" s="327" t="str">
        <f t="shared" si="18"/>
        <v/>
      </c>
      <c r="F405" s="293" t="str">
        <f t="shared" si="19"/>
        <v>否</v>
      </c>
      <c r="G405" s="173" t="str">
        <f t="shared" si="20"/>
        <v>项</v>
      </c>
    </row>
    <row r="406" ht="36" hidden="1" customHeight="1" spans="1:7">
      <c r="A406" s="455" t="s">
        <v>817</v>
      </c>
      <c r="B406" s="317" t="s">
        <v>818</v>
      </c>
      <c r="C406" s="363">
        <v>575</v>
      </c>
      <c r="D406" s="363">
        <v>530</v>
      </c>
      <c r="E406" s="329">
        <f t="shared" si="18"/>
        <v>-0.078</v>
      </c>
      <c r="F406" s="293" t="str">
        <f t="shared" si="19"/>
        <v>是</v>
      </c>
      <c r="G406" s="173" t="str">
        <f t="shared" si="20"/>
        <v>款</v>
      </c>
    </row>
    <row r="407" ht="36" hidden="1" customHeight="1" spans="1:7">
      <c r="A407" s="456" t="s">
        <v>819</v>
      </c>
      <c r="B407" s="322" t="s">
        <v>820</v>
      </c>
      <c r="C407" s="363">
        <v>325</v>
      </c>
      <c r="D407" s="323">
        <v>345</v>
      </c>
      <c r="E407" s="327">
        <f t="shared" si="18"/>
        <v>0.062</v>
      </c>
      <c r="F407" s="293" t="str">
        <f t="shared" si="19"/>
        <v>是</v>
      </c>
      <c r="G407" s="173" t="str">
        <f t="shared" si="20"/>
        <v>项</v>
      </c>
    </row>
    <row r="408" ht="36" hidden="1" customHeight="1" spans="1:7">
      <c r="A408" s="456" t="s">
        <v>821</v>
      </c>
      <c r="B408" s="322" t="s">
        <v>822</v>
      </c>
      <c r="C408" s="363">
        <v>250</v>
      </c>
      <c r="D408" s="323">
        <v>185</v>
      </c>
      <c r="E408" s="327">
        <f t="shared" si="18"/>
        <v>-0.26</v>
      </c>
      <c r="F408" s="293" t="str">
        <f t="shared" si="19"/>
        <v>是</v>
      </c>
      <c r="G408" s="173" t="str">
        <f t="shared" si="20"/>
        <v>项</v>
      </c>
    </row>
    <row r="409" ht="36" hidden="1" customHeight="1" spans="1:7">
      <c r="A409" s="456" t="s">
        <v>823</v>
      </c>
      <c r="B409" s="322" t="s">
        <v>824</v>
      </c>
      <c r="C409" s="363">
        <v>0</v>
      </c>
      <c r="D409" s="323">
        <v>0</v>
      </c>
      <c r="E409" s="327" t="str">
        <f t="shared" si="18"/>
        <v/>
      </c>
      <c r="F409" s="293" t="str">
        <f t="shared" si="19"/>
        <v>否</v>
      </c>
      <c r="G409" s="173" t="str">
        <f t="shared" si="20"/>
        <v>项</v>
      </c>
    </row>
    <row r="410" ht="36" hidden="1" customHeight="1" spans="1:7">
      <c r="A410" s="456" t="s">
        <v>825</v>
      </c>
      <c r="B410" s="322" t="s">
        <v>826</v>
      </c>
      <c r="C410" s="363">
        <v>0</v>
      </c>
      <c r="D410" s="323">
        <v>0</v>
      </c>
      <c r="E410" s="327" t="str">
        <f t="shared" si="18"/>
        <v/>
      </c>
      <c r="F410" s="293" t="str">
        <f t="shared" si="19"/>
        <v>否</v>
      </c>
      <c r="G410" s="173" t="str">
        <f t="shared" si="20"/>
        <v>项</v>
      </c>
    </row>
    <row r="411" ht="36" hidden="1" customHeight="1" spans="1:7">
      <c r="A411" s="456" t="s">
        <v>827</v>
      </c>
      <c r="B411" s="322" t="s">
        <v>828</v>
      </c>
      <c r="C411" s="363">
        <v>0</v>
      </c>
      <c r="D411" s="323">
        <v>0</v>
      </c>
      <c r="E411" s="327" t="str">
        <f t="shared" si="18"/>
        <v/>
      </c>
      <c r="F411" s="293" t="str">
        <f t="shared" si="19"/>
        <v>否</v>
      </c>
      <c r="G411" s="173" t="str">
        <f t="shared" si="20"/>
        <v>项</v>
      </c>
    </row>
    <row r="412" ht="36" hidden="1" customHeight="1" spans="1:7">
      <c r="A412" s="455" t="s">
        <v>829</v>
      </c>
      <c r="B412" s="317" t="s">
        <v>830</v>
      </c>
      <c r="C412" s="363">
        <v>0</v>
      </c>
      <c r="D412" s="363">
        <v>120</v>
      </c>
      <c r="E412" s="329" t="str">
        <f t="shared" si="18"/>
        <v/>
      </c>
      <c r="F412" s="293" t="str">
        <f t="shared" si="19"/>
        <v>是</v>
      </c>
      <c r="G412" s="173" t="str">
        <f t="shared" si="20"/>
        <v>款</v>
      </c>
    </row>
    <row r="413" s="447" customFormat="1" ht="36" hidden="1" customHeight="1" spans="1:7">
      <c r="A413" s="456" t="s">
        <v>831</v>
      </c>
      <c r="B413" s="322" t="s">
        <v>832</v>
      </c>
      <c r="C413" s="363">
        <v>0</v>
      </c>
      <c r="D413" s="323">
        <v>0</v>
      </c>
      <c r="E413" s="327" t="str">
        <f t="shared" si="18"/>
        <v/>
      </c>
      <c r="F413" s="293" t="str">
        <f t="shared" si="19"/>
        <v>否</v>
      </c>
      <c r="G413" s="173" t="str">
        <f t="shared" si="20"/>
        <v>项</v>
      </c>
    </row>
    <row r="414" ht="36" hidden="1" customHeight="1" spans="1:7">
      <c r="A414" s="456" t="s">
        <v>833</v>
      </c>
      <c r="B414" s="322" t="s">
        <v>834</v>
      </c>
      <c r="C414" s="363">
        <v>0</v>
      </c>
      <c r="D414" s="323">
        <v>0</v>
      </c>
      <c r="E414" s="327" t="str">
        <f t="shared" si="18"/>
        <v/>
      </c>
      <c r="F414" s="293" t="str">
        <f t="shared" si="19"/>
        <v>否</v>
      </c>
      <c r="G414" s="173" t="str">
        <f t="shared" si="20"/>
        <v>项</v>
      </c>
    </row>
    <row r="415" ht="36" hidden="1" customHeight="1" spans="1:7">
      <c r="A415" s="456" t="s">
        <v>835</v>
      </c>
      <c r="B415" s="322" t="s">
        <v>836</v>
      </c>
      <c r="C415" s="363">
        <v>0</v>
      </c>
      <c r="D415" s="323">
        <v>0</v>
      </c>
      <c r="E415" s="327" t="str">
        <f t="shared" si="18"/>
        <v/>
      </c>
      <c r="F415" s="293" t="str">
        <f t="shared" si="19"/>
        <v>否</v>
      </c>
      <c r="G415" s="173" t="str">
        <f t="shared" si="20"/>
        <v>项</v>
      </c>
    </row>
    <row r="416" s="447" customFormat="1" ht="36" hidden="1" customHeight="1" spans="1:7">
      <c r="A416" s="456" t="s">
        <v>837</v>
      </c>
      <c r="B416" s="322" t="s">
        <v>838</v>
      </c>
      <c r="C416" s="363">
        <v>0</v>
      </c>
      <c r="D416" s="323">
        <v>0</v>
      </c>
      <c r="E416" s="327" t="str">
        <f t="shared" si="18"/>
        <v/>
      </c>
      <c r="F416" s="293" t="str">
        <f t="shared" si="19"/>
        <v>否</v>
      </c>
      <c r="G416" s="173" t="str">
        <f t="shared" si="20"/>
        <v>项</v>
      </c>
    </row>
    <row r="417" ht="36" hidden="1" customHeight="1" spans="1:7">
      <c r="A417" s="456" t="s">
        <v>839</v>
      </c>
      <c r="B417" s="322" t="s">
        <v>840</v>
      </c>
      <c r="C417" s="363">
        <v>0</v>
      </c>
      <c r="D417" s="323">
        <v>0</v>
      </c>
      <c r="E417" s="327" t="str">
        <f t="shared" si="18"/>
        <v/>
      </c>
      <c r="F417" s="293" t="str">
        <f t="shared" si="19"/>
        <v>否</v>
      </c>
      <c r="G417" s="173" t="str">
        <f t="shared" si="20"/>
        <v>项</v>
      </c>
    </row>
    <row r="418" ht="36" hidden="1" customHeight="1" spans="1:7">
      <c r="A418" s="456" t="s">
        <v>841</v>
      </c>
      <c r="B418" s="322" t="s">
        <v>842</v>
      </c>
      <c r="C418" s="363">
        <v>0</v>
      </c>
      <c r="D418" s="323">
        <v>120</v>
      </c>
      <c r="E418" s="327" t="str">
        <f t="shared" si="18"/>
        <v/>
      </c>
      <c r="F418" s="293" t="str">
        <f t="shared" si="19"/>
        <v>是</v>
      </c>
      <c r="G418" s="173" t="str">
        <f t="shared" si="20"/>
        <v>项</v>
      </c>
    </row>
    <row r="419" ht="36" hidden="1" customHeight="1" spans="1:7">
      <c r="A419" s="455" t="s">
        <v>843</v>
      </c>
      <c r="B419" s="317" t="s">
        <v>844</v>
      </c>
      <c r="C419" s="363">
        <v>15</v>
      </c>
      <c r="D419" s="363">
        <v>8</v>
      </c>
      <c r="E419" s="329">
        <f t="shared" si="18"/>
        <v>-0.467</v>
      </c>
      <c r="F419" s="293" t="str">
        <f t="shared" si="19"/>
        <v>是</v>
      </c>
      <c r="G419" s="173" t="str">
        <f t="shared" si="20"/>
        <v>款</v>
      </c>
    </row>
    <row r="420" ht="36" hidden="1" customHeight="1" spans="1:7">
      <c r="A420" s="322">
        <v>2059999</v>
      </c>
      <c r="B420" s="322" t="s">
        <v>845</v>
      </c>
      <c r="C420" s="363"/>
      <c r="D420" s="323">
        <v>8</v>
      </c>
      <c r="E420" s="327" t="str">
        <f t="shared" si="18"/>
        <v/>
      </c>
      <c r="F420" s="293" t="str">
        <f t="shared" si="19"/>
        <v>是</v>
      </c>
      <c r="G420" s="173" t="str">
        <f t="shared" si="20"/>
        <v>项</v>
      </c>
    </row>
    <row r="421" ht="36" hidden="1" customHeight="1" spans="1:7">
      <c r="A421" s="465" t="s">
        <v>846</v>
      </c>
      <c r="B421" s="466" t="s">
        <v>557</v>
      </c>
      <c r="C421" s="363"/>
      <c r="D421" s="467"/>
      <c r="E421" s="329" t="str">
        <f t="shared" si="18"/>
        <v/>
      </c>
      <c r="F421" s="293" t="str">
        <f t="shared" si="19"/>
        <v>否</v>
      </c>
      <c r="G421" s="173" t="str">
        <f t="shared" si="20"/>
        <v>项</v>
      </c>
    </row>
    <row r="422" ht="36" hidden="1" customHeight="1" spans="1:7">
      <c r="A422" s="465" t="s">
        <v>847</v>
      </c>
      <c r="B422" s="466" t="s">
        <v>848</v>
      </c>
      <c r="C422" s="363"/>
      <c r="D422" s="467"/>
      <c r="E422" s="329" t="str">
        <f t="shared" si="18"/>
        <v/>
      </c>
      <c r="F422" s="293" t="str">
        <f t="shared" si="19"/>
        <v>否</v>
      </c>
      <c r="G422" s="173" t="str">
        <f t="shared" si="20"/>
        <v>项</v>
      </c>
    </row>
    <row r="423" ht="36" customHeight="1" spans="1:7">
      <c r="A423" s="455" t="s">
        <v>117</v>
      </c>
      <c r="B423" s="317" t="s">
        <v>118</v>
      </c>
      <c r="C423" s="363">
        <v>671</v>
      </c>
      <c r="D423" s="363">
        <v>586</v>
      </c>
      <c r="E423" s="329">
        <f t="shared" si="18"/>
        <v>-0.127</v>
      </c>
      <c r="F423" s="293" t="str">
        <f t="shared" si="19"/>
        <v>是</v>
      </c>
      <c r="G423" s="173" t="str">
        <f t="shared" si="20"/>
        <v>类</v>
      </c>
    </row>
    <row r="424" ht="36" hidden="1" customHeight="1" spans="1:7">
      <c r="A424" s="455" t="s">
        <v>849</v>
      </c>
      <c r="B424" s="317" t="s">
        <v>850</v>
      </c>
      <c r="C424" s="363">
        <v>126</v>
      </c>
      <c r="D424" s="363">
        <v>129</v>
      </c>
      <c r="E424" s="329">
        <f t="shared" si="18"/>
        <v>0.024</v>
      </c>
      <c r="F424" s="293" t="str">
        <f t="shared" si="19"/>
        <v>是</v>
      </c>
      <c r="G424" s="173" t="str">
        <f t="shared" si="20"/>
        <v>款</v>
      </c>
    </row>
    <row r="425" ht="36" hidden="1" customHeight="1" spans="1:7">
      <c r="A425" s="456" t="s">
        <v>851</v>
      </c>
      <c r="B425" s="322" t="s">
        <v>177</v>
      </c>
      <c r="C425" s="363">
        <v>126</v>
      </c>
      <c r="D425" s="323">
        <v>129</v>
      </c>
      <c r="E425" s="327">
        <f t="shared" si="18"/>
        <v>0.024</v>
      </c>
      <c r="F425" s="293" t="str">
        <f t="shared" si="19"/>
        <v>是</v>
      </c>
      <c r="G425" s="173" t="str">
        <f t="shared" si="20"/>
        <v>项</v>
      </c>
    </row>
    <row r="426" ht="36" hidden="1" customHeight="1" spans="1:7">
      <c r="A426" s="456" t="s">
        <v>852</v>
      </c>
      <c r="B426" s="322" t="s">
        <v>179</v>
      </c>
      <c r="C426" s="363">
        <v>0</v>
      </c>
      <c r="D426" s="323">
        <v>0</v>
      </c>
      <c r="E426" s="327" t="str">
        <f t="shared" si="18"/>
        <v/>
      </c>
      <c r="F426" s="293" t="str">
        <f t="shared" si="19"/>
        <v>否</v>
      </c>
      <c r="G426" s="173" t="str">
        <f t="shared" si="20"/>
        <v>项</v>
      </c>
    </row>
    <row r="427" ht="36" hidden="1" customHeight="1" spans="1:7">
      <c r="A427" s="456" t="s">
        <v>853</v>
      </c>
      <c r="B427" s="322" t="s">
        <v>181</v>
      </c>
      <c r="C427" s="363">
        <v>0</v>
      </c>
      <c r="D427" s="323">
        <v>0</v>
      </c>
      <c r="E427" s="327" t="str">
        <f t="shared" si="18"/>
        <v/>
      </c>
      <c r="F427" s="293" t="str">
        <f t="shared" si="19"/>
        <v>否</v>
      </c>
      <c r="G427" s="173" t="str">
        <f t="shared" si="20"/>
        <v>项</v>
      </c>
    </row>
    <row r="428" ht="36" hidden="1" customHeight="1" spans="1:7">
      <c r="A428" s="456" t="s">
        <v>854</v>
      </c>
      <c r="B428" s="322" t="s">
        <v>855</v>
      </c>
      <c r="C428" s="363">
        <v>0</v>
      </c>
      <c r="D428" s="323">
        <v>0</v>
      </c>
      <c r="E428" s="327" t="str">
        <f t="shared" si="18"/>
        <v/>
      </c>
      <c r="F428" s="293" t="str">
        <f t="shared" si="19"/>
        <v>否</v>
      </c>
      <c r="G428" s="173" t="str">
        <f t="shared" si="20"/>
        <v>项</v>
      </c>
    </row>
    <row r="429" ht="36" hidden="1" customHeight="1" spans="1:7">
      <c r="A429" s="455" t="s">
        <v>856</v>
      </c>
      <c r="B429" s="317" t="s">
        <v>857</v>
      </c>
      <c r="C429" s="363">
        <v>0</v>
      </c>
      <c r="D429" s="363">
        <v>0</v>
      </c>
      <c r="E429" s="329" t="str">
        <f t="shared" si="18"/>
        <v/>
      </c>
      <c r="F429" s="293" t="str">
        <f t="shared" si="19"/>
        <v>否</v>
      </c>
      <c r="G429" s="173" t="str">
        <f t="shared" si="20"/>
        <v>款</v>
      </c>
    </row>
    <row r="430" ht="36" hidden="1" customHeight="1" spans="1:7">
      <c r="A430" s="456" t="s">
        <v>858</v>
      </c>
      <c r="B430" s="322" t="s">
        <v>859</v>
      </c>
      <c r="C430" s="363">
        <v>0</v>
      </c>
      <c r="D430" s="323">
        <v>0</v>
      </c>
      <c r="E430" s="327" t="str">
        <f t="shared" si="18"/>
        <v/>
      </c>
      <c r="F430" s="293" t="str">
        <f t="shared" si="19"/>
        <v>否</v>
      </c>
      <c r="G430" s="173" t="str">
        <f t="shared" si="20"/>
        <v>项</v>
      </c>
    </row>
    <row r="431" ht="36" hidden="1" customHeight="1" spans="1:7">
      <c r="A431" s="456" t="s">
        <v>860</v>
      </c>
      <c r="B431" s="322" t="s">
        <v>861</v>
      </c>
      <c r="C431" s="363">
        <v>0</v>
      </c>
      <c r="D431" s="323">
        <v>0</v>
      </c>
      <c r="E431" s="327" t="str">
        <f t="shared" si="18"/>
        <v/>
      </c>
      <c r="F431" s="293" t="str">
        <f t="shared" si="19"/>
        <v>否</v>
      </c>
      <c r="G431" s="173" t="str">
        <f t="shared" si="20"/>
        <v>项</v>
      </c>
    </row>
    <row r="432" ht="36" hidden="1" customHeight="1" spans="1:7">
      <c r="A432" s="456" t="s">
        <v>862</v>
      </c>
      <c r="B432" s="322" t="s">
        <v>863</v>
      </c>
      <c r="C432" s="363">
        <v>0</v>
      </c>
      <c r="D432" s="323">
        <v>0</v>
      </c>
      <c r="E432" s="327" t="str">
        <f t="shared" si="18"/>
        <v/>
      </c>
      <c r="F432" s="293" t="str">
        <f t="shared" si="19"/>
        <v>否</v>
      </c>
      <c r="G432" s="173" t="str">
        <f t="shared" si="20"/>
        <v>项</v>
      </c>
    </row>
    <row r="433" ht="36" hidden="1" customHeight="1" spans="1:7">
      <c r="A433" s="456" t="s">
        <v>864</v>
      </c>
      <c r="B433" s="322" t="s">
        <v>865</v>
      </c>
      <c r="C433" s="363">
        <v>0</v>
      </c>
      <c r="D433" s="323">
        <v>0</v>
      </c>
      <c r="E433" s="327" t="str">
        <f t="shared" si="18"/>
        <v/>
      </c>
      <c r="F433" s="293" t="str">
        <f t="shared" si="19"/>
        <v>否</v>
      </c>
      <c r="G433" s="173" t="str">
        <f t="shared" si="20"/>
        <v>项</v>
      </c>
    </row>
    <row r="434" ht="36" hidden="1" customHeight="1" spans="1:7">
      <c r="A434" s="456" t="s">
        <v>866</v>
      </c>
      <c r="B434" s="322" t="s">
        <v>867</v>
      </c>
      <c r="C434" s="363">
        <v>0</v>
      </c>
      <c r="D434" s="323">
        <v>0</v>
      </c>
      <c r="E434" s="327" t="str">
        <f t="shared" si="18"/>
        <v/>
      </c>
      <c r="F434" s="293" t="str">
        <f t="shared" si="19"/>
        <v>否</v>
      </c>
      <c r="G434" s="173" t="str">
        <f t="shared" si="20"/>
        <v>项</v>
      </c>
    </row>
    <row r="435" ht="36" hidden="1" customHeight="1" spans="1:7">
      <c r="A435" s="456" t="s">
        <v>868</v>
      </c>
      <c r="B435" s="322" t="s">
        <v>869</v>
      </c>
      <c r="C435" s="363">
        <v>0</v>
      </c>
      <c r="D435" s="323">
        <v>0</v>
      </c>
      <c r="E435" s="327" t="str">
        <f t="shared" si="18"/>
        <v/>
      </c>
      <c r="F435" s="293" t="str">
        <f t="shared" si="19"/>
        <v>否</v>
      </c>
      <c r="G435" s="173" t="str">
        <f t="shared" si="20"/>
        <v>项</v>
      </c>
    </row>
    <row r="436" ht="36" hidden="1" customHeight="1" spans="1:7">
      <c r="A436" s="458">
        <v>2060208</v>
      </c>
      <c r="B436" s="473" t="s">
        <v>870</v>
      </c>
      <c r="C436" s="363"/>
      <c r="D436" s="323">
        <v>0</v>
      </c>
      <c r="E436" s="327" t="str">
        <f t="shared" si="18"/>
        <v/>
      </c>
      <c r="F436" s="293" t="str">
        <f t="shared" si="19"/>
        <v>否</v>
      </c>
      <c r="G436" s="173" t="str">
        <f t="shared" si="20"/>
        <v>项</v>
      </c>
    </row>
    <row r="437" ht="36" hidden="1" customHeight="1" spans="1:7">
      <c r="A437" s="456" t="s">
        <v>871</v>
      </c>
      <c r="B437" s="322" t="s">
        <v>872</v>
      </c>
      <c r="C437" s="363">
        <v>0</v>
      </c>
      <c r="D437" s="323">
        <v>0</v>
      </c>
      <c r="E437" s="327" t="str">
        <f t="shared" si="18"/>
        <v/>
      </c>
      <c r="F437" s="293" t="str">
        <f t="shared" si="19"/>
        <v>否</v>
      </c>
      <c r="G437" s="173" t="str">
        <f t="shared" si="20"/>
        <v>项</v>
      </c>
    </row>
    <row r="438" ht="36" hidden="1" customHeight="1" spans="1:7">
      <c r="A438" s="455" t="s">
        <v>873</v>
      </c>
      <c r="B438" s="317" t="s">
        <v>874</v>
      </c>
      <c r="C438" s="363">
        <v>0</v>
      </c>
      <c r="D438" s="363">
        <v>0</v>
      </c>
      <c r="E438" s="329" t="str">
        <f t="shared" si="18"/>
        <v/>
      </c>
      <c r="F438" s="293" t="str">
        <f t="shared" si="19"/>
        <v>否</v>
      </c>
      <c r="G438" s="173" t="str">
        <f t="shared" si="20"/>
        <v>款</v>
      </c>
    </row>
    <row r="439" ht="36" hidden="1" customHeight="1" spans="1:7">
      <c r="A439" s="456" t="s">
        <v>875</v>
      </c>
      <c r="B439" s="322" t="s">
        <v>859</v>
      </c>
      <c r="C439" s="363">
        <v>0</v>
      </c>
      <c r="D439" s="323">
        <v>0</v>
      </c>
      <c r="E439" s="327" t="str">
        <f t="shared" si="18"/>
        <v/>
      </c>
      <c r="F439" s="293" t="str">
        <f t="shared" si="19"/>
        <v>否</v>
      </c>
      <c r="G439" s="173" t="str">
        <f t="shared" si="20"/>
        <v>项</v>
      </c>
    </row>
    <row r="440" ht="36" hidden="1" customHeight="1" spans="1:7">
      <c r="A440" s="456" t="s">
        <v>876</v>
      </c>
      <c r="B440" s="322" t="s">
        <v>877</v>
      </c>
      <c r="C440" s="363">
        <v>0</v>
      </c>
      <c r="D440" s="323">
        <v>0</v>
      </c>
      <c r="E440" s="327" t="str">
        <f t="shared" si="18"/>
        <v/>
      </c>
      <c r="F440" s="293" t="str">
        <f t="shared" si="19"/>
        <v>否</v>
      </c>
      <c r="G440" s="173" t="str">
        <f t="shared" si="20"/>
        <v>项</v>
      </c>
    </row>
    <row r="441" ht="36" hidden="1" customHeight="1" spans="1:7">
      <c r="A441" s="456" t="s">
        <v>878</v>
      </c>
      <c r="B441" s="322" t="s">
        <v>879</v>
      </c>
      <c r="C441" s="363">
        <v>0</v>
      </c>
      <c r="D441" s="323">
        <v>0</v>
      </c>
      <c r="E441" s="327" t="str">
        <f t="shared" si="18"/>
        <v/>
      </c>
      <c r="F441" s="293" t="str">
        <f t="shared" si="19"/>
        <v>否</v>
      </c>
      <c r="G441" s="173" t="str">
        <f t="shared" si="20"/>
        <v>项</v>
      </c>
    </row>
    <row r="442" ht="36" hidden="1" customHeight="1" spans="1:7">
      <c r="A442" s="456" t="s">
        <v>880</v>
      </c>
      <c r="B442" s="322" t="s">
        <v>881</v>
      </c>
      <c r="C442" s="363">
        <v>0</v>
      </c>
      <c r="D442" s="323">
        <v>0</v>
      </c>
      <c r="E442" s="327" t="str">
        <f t="shared" si="18"/>
        <v/>
      </c>
      <c r="F442" s="293" t="str">
        <f t="shared" si="19"/>
        <v>否</v>
      </c>
      <c r="G442" s="173" t="str">
        <f t="shared" si="20"/>
        <v>项</v>
      </c>
    </row>
    <row r="443" ht="36" hidden="1" customHeight="1" spans="1:7">
      <c r="A443" s="456" t="s">
        <v>882</v>
      </c>
      <c r="B443" s="322" t="s">
        <v>883</v>
      </c>
      <c r="C443" s="363">
        <v>0</v>
      </c>
      <c r="D443" s="323">
        <v>0</v>
      </c>
      <c r="E443" s="327" t="str">
        <f t="shared" si="18"/>
        <v/>
      </c>
      <c r="F443" s="293" t="str">
        <f t="shared" si="19"/>
        <v>否</v>
      </c>
      <c r="G443" s="173" t="str">
        <f t="shared" si="20"/>
        <v>项</v>
      </c>
    </row>
    <row r="444" ht="36" hidden="1" customHeight="1" spans="1:7">
      <c r="A444" s="455" t="s">
        <v>884</v>
      </c>
      <c r="B444" s="317" t="s">
        <v>885</v>
      </c>
      <c r="C444" s="363">
        <v>110</v>
      </c>
      <c r="D444" s="363">
        <v>310</v>
      </c>
      <c r="E444" s="329">
        <f t="shared" si="18"/>
        <v>1.818</v>
      </c>
      <c r="F444" s="293" t="str">
        <f t="shared" si="19"/>
        <v>是</v>
      </c>
      <c r="G444" s="173" t="str">
        <f t="shared" si="20"/>
        <v>款</v>
      </c>
    </row>
    <row r="445" ht="36" hidden="1" customHeight="1" spans="1:7">
      <c r="A445" s="456" t="s">
        <v>886</v>
      </c>
      <c r="B445" s="322" t="s">
        <v>859</v>
      </c>
      <c r="C445" s="363">
        <v>0</v>
      </c>
      <c r="D445" s="323">
        <v>0</v>
      </c>
      <c r="E445" s="327" t="str">
        <f t="shared" si="18"/>
        <v/>
      </c>
      <c r="F445" s="293" t="str">
        <f t="shared" si="19"/>
        <v>否</v>
      </c>
      <c r="G445" s="173" t="str">
        <f t="shared" si="20"/>
        <v>项</v>
      </c>
    </row>
    <row r="446" ht="36" hidden="1" customHeight="1" spans="1:7">
      <c r="A446" s="456" t="s">
        <v>887</v>
      </c>
      <c r="B446" s="322" t="s">
        <v>888</v>
      </c>
      <c r="C446" s="363"/>
      <c r="D446" s="323">
        <v>15</v>
      </c>
      <c r="E446" s="327" t="str">
        <f t="shared" si="18"/>
        <v/>
      </c>
      <c r="F446" s="293" t="str">
        <f t="shared" si="19"/>
        <v>是</v>
      </c>
      <c r="G446" s="173" t="str">
        <f t="shared" si="20"/>
        <v>项</v>
      </c>
    </row>
    <row r="447" ht="36" hidden="1" customHeight="1" spans="1:7">
      <c r="A447" s="474">
        <v>2060405</v>
      </c>
      <c r="B447" s="322" t="s">
        <v>889</v>
      </c>
      <c r="C447" s="363"/>
      <c r="D447" s="323">
        <v>0</v>
      </c>
      <c r="E447" s="327" t="str">
        <f t="shared" si="18"/>
        <v/>
      </c>
      <c r="F447" s="293" t="str">
        <f t="shared" si="19"/>
        <v>否</v>
      </c>
      <c r="G447" s="173" t="str">
        <f t="shared" si="20"/>
        <v>项</v>
      </c>
    </row>
    <row r="448" ht="36" hidden="1" customHeight="1" spans="1:7">
      <c r="A448" s="456" t="s">
        <v>890</v>
      </c>
      <c r="B448" s="322" t="s">
        <v>891</v>
      </c>
      <c r="C448" s="363">
        <v>110</v>
      </c>
      <c r="D448" s="323">
        <v>295</v>
      </c>
      <c r="E448" s="327">
        <f t="shared" si="18"/>
        <v>1.682</v>
      </c>
      <c r="F448" s="293" t="str">
        <f t="shared" si="19"/>
        <v>是</v>
      </c>
      <c r="G448" s="173" t="str">
        <f t="shared" si="20"/>
        <v>项</v>
      </c>
    </row>
    <row r="449" ht="36" hidden="1" customHeight="1" spans="1:7">
      <c r="A449" s="455" t="s">
        <v>892</v>
      </c>
      <c r="B449" s="317" t="s">
        <v>893</v>
      </c>
      <c r="C449" s="363">
        <v>0</v>
      </c>
      <c r="D449" s="363">
        <v>0</v>
      </c>
      <c r="E449" s="329" t="str">
        <f t="shared" si="18"/>
        <v/>
      </c>
      <c r="F449" s="293" t="str">
        <f t="shared" si="19"/>
        <v>否</v>
      </c>
      <c r="G449" s="173" t="str">
        <f t="shared" si="20"/>
        <v>款</v>
      </c>
    </row>
    <row r="450" ht="36" hidden="1" customHeight="1" spans="1:7">
      <c r="A450" s="456" t="s">
        <v>894</v>
      </c>
      <c r="B450" s="322" t="s">
        <v>859</v>
      </c>
      <c r="C450" s="363">
        <v>0</v>
      </c>
      <c r="D450" s="323">
        <v>0</v>
      </c>
      <c r="E450" s="327" t="str">
        <f t="shared" si="18"/>
        <v/>
      </c>
      <c r="F450" s="293" t="str">
        <f t="shared" si="19"/>
        <v>否</v>
      </c>
      <c r="G450" s="173" t="str">
        <f t="shared" si="20"/>
        <v>项</v>
      </c>
    </row>
    <row r="451" ht="36" hidden="1" customHeight="1" spans="1:7">
      <c r="A451" s="456" t="s">
        <v>895</v>
      </c>
      <c r="B451" s="322" t="s">
        <v>896</v>
      </c>
      <c r="C451" s="363">
        <v>0</v>
      </c>
      <c r="D451" s="323">
        <v>0</v>
      </c>
      <c r="E451" s="327" t="str">
        <f t="shared" si="18"/>
        <v/>
      </c>
      <c r="F451" s="293" t="str">
        <f t="shared" si="19"/>
        <v>否</v>
      </c>
      <c r="G451" s="173" t="str">
        <f t="shared" si="20"/>
        <v>项</v>
      </c>
    </row>
    <row r="452" ht="36" hidden="1" customHeight="1" spans="1:7">
      <c r="A452" s="456" t="s">
        <v>897</v>
      </c>
      <c r="B452" s="322" t="s">
        <v>898</v>
      </c>
      <c r="C452" s="363">
        <v>0</v>
      </c>
      <c r="D452" s="323">
        <v>0</v>
      </c>
      <c r="E452" s="327" t="str">
        <f t="shared" ref="E452:E515" si="21">IF(C452&gt;0,D452/C452-1,IF(C452&lt;0,-(D452/C452-1),""))</f>
        <v/>
      </c>
      <c r="F452" s="293" t="str">
        <f t="shared" ref="F452:F515" si="22">IF(LEN(A452)=3,"是",IF(B452&lt;&gt;"",IF(SUM(C452:D452)&lt;&gt;0,"是","否"),"是"))</f>
        <v>否</v>
      </c>
      <c r="G452" s="173" t="str">
        <f t="shared" ref="G452:G515" si="23">IF(LEN(A452)=3,"类",IF(LEN(A452)=5,"款","项"))</f>
        <v>项</v>
      </c>
    </row>
    <row r="453" ht="36" hidden="1" customHeight="1" spans="1:7">
      <c r="A453" s="456" t="s">
        <v>899</v>
      </c>
      <c r="B453" s="322" t="s">
        <v>900</v>
      </c>
      <c r="C453" s="363">
        <v>0</v>
      </c>
      <c r="D453" s="323">
        <v>0</v>
      </c>
      <c r="E453" s="327" t="str">
        <f t="shared" si="21"/>
        <v/>
      </c>
      <c r="F453" s="293" t="str">
        <f t="shared" si="22"/>
        <v>否</v>
      </c>
      <c r="G453" s="173" t="str">
        <f t="shared" si="23"/>
        <v>项</v>
      </c>
    </row>
    <row r="454" ht="36" hidden="1" customHeight="1" spans="1:7">
      <c r="A454" s="455" t="s">
        <v>901</v>
      </c>
      <c r="B454" s="317" t="s">
        <v>902</v>
      </c>
      <c r="C454" s="363">
        <v>0</v>
      </c>
      <c r="D454" s="363">
        <v>0</v>
      </c>
      <c r="E454" s="329" t="str">
        <f t="shared" si="21"/>
        <v/>
      </c>
      <c r="F454" s="293" t="str">
        <f t="shared" si="22"/>
        <v>否</v>
      </c>
      <c r="G454" s="173" t="str">
        <f t="shared" si="23"/>
        <v>款</v>
      </c>
    </row>
    <row r="455" ht="36" hidden="1" customHeight="1" spans="1:7">
      <c r="A455" s="456" t="s">
        <v>903</v>
      </c>
      <c r="B455" s="322" t="s">
        <v>904</v>
      </c>
      <c r="C455" s="363">
        <v>0</v>
      </c>
      <c r="D455" s="323">
        <v>0</v>
      </c>
      <c r="E455" s="327" t="str">
        <f t="shared" si="21"/>
        <v/>
      </c>
      <c r="F455" s="293" t="str">
        <f t="shared" si="22"/>
        <v>否</v>
      </c>
      <c r="G455" s="173" t="str">
        <f t="shared" si="23"/>
        <v>项</v>
      </c>
    </row>
    <row r="456" ht="36" hidden="1" customHeight="1" spans="1:7">
      <c r="A456" s="456" t="s">
        <v>905</v>
      </c>
      <c r="B456" s="322" t="s">
        <v>906</v>
      </c>
      <c r="C456" s="363">
        <v>0</v>
      </c>
      <c r="D456" s="323">
        <v>0</v>
      </c>
      <c r="E456" s="327" t="str">
        <f t="shared" si="21"/>
        <v/>
      </c>
      <c r="F456" s="293" t="str">
        <f t="shared" si="22"/>
        <v>否</v>
      </c>
      <c r="G456" s="173" t="str">
        <f t="shared" si="23"/>
        <v>项</v>
      </c>
    </row>
    <row r="457" ht="36" hidden="1" customHeight="1" spans="1:7">
      <c r="A457" s="456" t="s">
        <v>907</v>
      </c>
      <c r="B457" s="322" t="s">
        <v>908</v>
      </c>
      <c r="C457" s="363">
        <v>0</v>
      </c>
      <c r="D457" s="323">
        <v>0</v>
      </c>
      <c r="E457" s="327" t="str">
        <f t="shared" si="21"/>
        <v/>
      </c>
      <c r="F457" s="293" t="str">
        <f t="shared" si="22"/>
        <v>否</v>
      </c>
      <c r="G457" s="173" t="str">
        <f t="shared" si="23"/>
        <v>项</v>
      </c>
    </row>
    <row r="458" ht="36" hidden="1" customHeight="1" spans="1:7">
      <c r="A458" s="456" t="s">
        <v>909</v>
      </c>
      <c r="B458" s="322" t="s">
        <v>910</v>
      </c>
      <c r="C458" s="363">
        <v>0</v>
      </c>
      <c r="D458" s="323">
        <v>0</v>
      </c>
      <c r="E458" s="327" t="str">
        <f t="shared" si="21"/>
        <v/>
      </c>
      <c r="F458" s="293" t="str">
        <f t="shared" si="22"/>
        <v>否</v>
      </c>
      <c r="G458" s="173" t="str">
        <f t="shared" si="23"/>
        <v>项</v>
      </c>
    </row>
    <row r="459" ht="36" hidden="1" customHeight="1" spans="1:7">
      <c r="A459" s="455" t="s">
        <v>911</v>
      </c>
      <c r="B459" s="317" t="s">
        <v>912</v>
      </c>
      <c r="C459" s="363">
        <v>60</v>
      </c>
      <c r="D459" s="363">
        <v>75</v>
      </c>
      <c r="E459" s="329">
        <f t="shared" si="21"/>
        <v>0.25</v>
      </c>
      <c r="F459" s="293" t="str">
        <f t="shared" si="22"/>
        <v>是</v>
      </c>
      <c r="G459" s="173" t="str">
        <f t="shared" si="23"/>
        <v>款</v>
      </c>
    </row>
    <row r="460" ht="36" hidden="1" customHeight="1" spans="1:7">
      <c r="A460" s="456" t="s">
        <v>913</v>
      </c>
      <c r="B460" s="322" t="s">
        <v>859</v>
      </c>
      <c r="C460" s="363">
        <v>0</v>
      </c>
      <c r="D460" s="323">
        <v>0</v>
      </c>
      <c r="E460" s="327" t="str">
        <f t="shared" si="21"/>
        <v/>
      </c>
      <c r="F460" s="293" t="str">
        <f t="shared" si="22"/>
        <v>否</v>
      </c>
      <c r="G460" s="173" t="str">
        <f t="shared" si="23"/>
        <v>项</v>
      </c>
    </row>
    <row r="461" ht="36" hidden="1" customHeight="1" spans="1:7">
      <c r="A461" s="456" t="s">
        <v>914</v>
      </c>
      <c r="B461" s="322" t="s">
        <v>915</v>
      </c>
      <c r="C461" s="363">
        <v>60</v>
      </c>
      <c r="D461" s="323">
        <v>75</v>
      </c>
      <c r="E461" s="327">
        <f t="shared" si="21"/>
        <v>0.25</v>
      </c>
      <c r="F461" s="293" t="str">
        <f t="shared" si="22"/>
        <v>是</v>
      </c>
      <c r="G461" s="173" t="str">
        <f t="shared" si="23"/>
        <v>项</v>
      </c>
    </row>
    <row r="462" ht="36" hidden="1" customHeight="1" spans="1:7">
      <c r="A462" s="456" t="s">
        <v>916</v>
      </c>
      <c r="B462" s="322" t="s">
        <v>917</v>
      </c>
      <c r="C462" s="363">
        <v>0</v>
      </c>
      <c r="D462" s="323">
        <v>0</v>
      </c>
      <c r="E462" s="327" t="str">
        <f t="shared" si="21"/>
        <v/>
      </c>
      <c r="F462" s="293" t="str">
        <f t="shared" si="22"/>
        <v>否</v>
      </c>
      <c r="G462" s="173" t="str">
        <f t="shared" si="23"/>
        <v>项</v>
      </c>
    </row>
    <row r="463" ht="36" hidden="1" customHeight="1" spans="1:7">
      <c r="A463" s="456" t="s">
        <v>918</v>
      </c>
      <c r="B463" s="322" t="s">
        <v>919</v>
      </c>
      <c r="C463" s="363">
        <v>0</v>
      </c>
      <c r="D463" s="323">
        <v>0</v>
      </c>
      <c r="E463" s="327" t="str">
        <f t="shared" si="21"/>
        <v/>
      </c>
      <c r="F463" s="293" t="str">
        <f t="shared" si="22"/>
        <v>否</v>
      </c>
      <c r="G463" s="173" t="str">
        <f t="shared" si="23"/>
        <v>项</v>
      </c>
    </row>
    <row r="464" ht="36" hidden="1" customHeight="1" spans="1:7">
      <c r="A464" s="456" t="s">
        <v>920</v>
      </c>
      <c r="B464" s="322" t="s">
        <v>921</v>
      </c>
      <c r="C464" s="363">
        <v>0</v>
      </c>
      <c r="D464" s="323">
        <v>0</v>
      </c>
      <c r="E464" s="327" t="str">
        <f t="shared" si="21"/>
        <v/>
      </c>
      <c r="F464" s="293" t="str">
        <f t="shared" si="22"/>
        <v>否</v>
      </c>
      <c r="G464" s="173" t="str">
        <f t="shared" si="23"/>
        <v>项</v>
      </c>
    </row>
    <row r="465" ht="36" hidden="1" customHeight="1" spans="1:7">
      <c r="A465" s="456" t="s">
        <v>922</v>
      </c>
      <c r="B465" s="322" t="s">
        <v>923</v>
      </c>
      <c r="C465" s="363">
        <v>0</v>
      </c>
      <c r="D465" s="323">
        <v>0</v>
      </c>
      <c r="E465" s="327" t="str">
        <f t="shared" si="21"/>
        <v/>
      </c>
      <c r="F465" s="293" t="str">
        <f t="shared" si="22"/>
        <v>否</v>
      </c>
      <c r="G465" s="173" t="str">
        <f t="shared" si="23"/>
        <v>项</v>
      </c>
    </row>
    <row r="466" ht="36" hidden="1" customHeight="1" spans="1:7">
      <c r="A466" s="455" t="s">
        <v>924</v>
      </c>
      <c r="B466" s="317" t="s">
        <v>925</v>
      </c>
      <c r="C466" s="363">
        <v>0</v>
      </c>
      <c r="D466" s="363">
        <v>0</v>
      </c>
      <c r="E466" s="329" t="str">
        <f t="shared" si="21"/>
        <v/>
      </c>
      <c r="F466" s="293" t="str">
        <f t="shared" si="22"/>
        <v>否</v>
      </c>
      <c r="G466" s="173" t="str">
        <f t="shared" si="23"/>
        <v>款</v>
      </c>
    </row>
    <row r="467" ht="36" hidden="1" customHeight="1" spans="1:7">
      <c r="A467" s="456" t="s">
        <v>926</v>
      </c>
      <c r="B467" s="322" t="s">
        <v>927</v>
      </c>
      <c r="C467" s="363">
        <v>0</v>
      </c>
      <c r="D467" s="323">
        <v>0</v>
      </c>
      <c r="E467" s="327" t="str">
        <f t="shared" si="21"/>
        <v/>
      </c>
      <c r="F467" s="293" t="str">
        <f t="shared" si="22"/>
        <v>否</v>
      </c>
      <c r="G467" s="173" t="str">
        <f t="shared" si="23"/>
        <v>项</v>
      </c>
    </row>
    <row r="468" ht="36" hidden="1" customHeight="1" spans="1:7">
      <c r="A468" s="456" t="s">
        <v>928</v>
      </c>
      <c r="B468" s="322" t="s">
        <v>929</v>
      </c>
      <c r="C468" s="363">
        <v>0</v>
      </c>
      <c r="D468" s="323">
        <v>0</v>
      </c>
      <c r="E468" s="327" t="str">
        <f t="shared" si="21"/>
        <v/>
      </c>
      <c r="F468" s="293" t="str">
        <f t="shared" si="22"/>
        <v>否</v>
      </c>
      <c r="G468" s="173" t="str">
        <f t="shared" si="23"/>
        <v>项</v>
      </c>
    </row>
    <row r="469" ht="36" hidden="1" customHeight="1" spans="1:7">
      <c r="A469" s="456" t="s">
        <v>930</v>
      </c>
      <c r="B469" s="322" t="s">
        <v>931</v>
      </c>
      <c r="C469" s="363">
        <v>0</v>
      </c>
      <c r="D469" s="323">
        <v>0</v>
      </c>
      <c r="E469" s="327" t="str">
        <f t="shared" si="21"/>
        <v/>
      </c>
      <c r="F469" s="293" t="str">
        <f t="shared" si="22"/>
        <v>否</v>
      </c>
      <c r="G469" s="173" t="str">
        <f t="shared" si="23"/>
        <v>项</v>
      </c>
    </row>
    <row r="470" ht="36" hidden="1" customHeight="1" spans="1:7">
      <c r="A470" s="455" t="s">
        <v>932</v>
      </c>
      <c r="B470" s="317" t="s">
        <v>933</v>
      </c>
      <c r="C470" s="363">
        <v>305</v>
      </c>
      <c r="D470" s="363">
        <v>0</v>
      </c>
      <c r="E470" s="329">
        <f t="shared" si="21"/>
        <v>-1</v>
      </c>
      <c r="F470" s="293" t="str">
        <f t="shared" si="22"/>
        <v>是</v>
      </c>
      <c r="G470" s="173" t="str">
        <f t="shared" si="23"/>
        <v>款</v>
      </c>
    </row>
    <row r="471" ht="36" hidden="1" customHeight="1" spans="1:7">
      <c r="A471" s="456" t="s">
        <v>934</v>
      </c>
      <c r="B471" s="322" t="s">
        <v>935</v>
      </c>
      <c r="C471" s="363">
        <v>0</v>
      </c>
      <c r="D471" s="323">
        <v>0</v>
      </c>
      <c r="E471" s="327" t="str">
        <f t="shared" si="21"/>
        <v/>
      </c>
      <c r="F471" s="293" t="str">
        <f t="shared" si="22"/>
        <v>否</v>
      </c>
      <c r="G471" s="173" t="str">
        <f t="shared" si="23"/>
        <v>项</v>
      </c>
    </row>
    <row r="472" ht="36" hidden="1" customHeight="1" spans="1:7">
      <c r="A472" s="456" t="s">
        <v>936</v>
      </c>
      <c r="B472" s="322" t="s">
        <v>937</v>
      </c>
      <c r="C472" s="363">
        <v>0</v>
      </c>
      <c r="D472" s="323">
        <v>0</v>
      </c>
      <c r="E472" s="327" t="str">
        <f t="shared" si="21"/>
        <v/>
      </c>
      <c r="F472" s="293" t="str">
        <f t="shared" si="22"/>
        <v>否</v>
      </c>
      <c r="G472" s="173" t="str">
        <f t="shared" si="23"/>
        <v>项</v>
      </c>
    </row>
    <row r="473" ht="36" hidden="1" customHeight="1" spans="1:7">
      <c r="A473" s="456" t="s">
        <v>938</v>
      </c>
      <c r="B473" s="322" t="s">
        <v>939</v>
      </c>
      <c r="C473" s="363">
        <v>305</v>
      </c>
      <c r="D473" s="323">
        <v>0</v>
      </c>
      <c r="E473" s="327">
        <f t="shared" si="21"/>
        <v>-1</v>
      </c>
      <c r="F473" s="293" t="str">
        <f t="shared" si="22"/>
        <v>是</v>
      </c>
      <c r="G473" s="173" t="str">
        <f t="shared" si="23"/>
        <v>项</v>
      </c>
    </row>
    <row r="474" ht="36" hidden="1" customHeight="1" spans="1:7">
      <c r="A474" s="455" t="s">
        <v>940</v>
      </c>
      <c r="B474" s="317" t="s">
        <v>941</v>
      </c>
      <c r="C474" s="363">
        <v>70</v>
      </c>
      <c r="D474" s="363">
        <v>72</v>
      </c>
      <c r="E474" s="329">
        <f t="shared" si="21"/>
        <v>0.029</v>
      </c>
      <c r="F474" s="293" t="str">
        <f t="shared" si="22"/>
        <v>是</v>
      </c>
      <c r="G474" s="173" t="str">
        <f t="shared" si="23"/>
        <v>款</v>
      </c>
    </row>
    <row r="475" ht="36" hidden="1" customHeight="1" spans="1:7">
      <c r="A475" s="456" t="s">
        <v>942</v>
      </c>
      <c r="B475" s="322" t="s">
        <v>943</v>
      </c>
      <c r="C475" s="363">
        <v>0</v>
      </c>
      <c r="D475" s="323">
        <v>0</v>
      </c>
      <c r="E475" s="327" t="str">
        <f t="shared" si="21"/>
        <v/>
      </c>
      <c r="F475" s="293" t="str">
        <f t="shared" si="22"/>
        <v>否</v>
      </c>
      <c r="G475" s="173" t="str">
        <f t="shared" si="23"/>
        <v>项</v>
      </c>
    </row>
    <row r="476" ht="36" hidden="1" customHeight="1" spans="1:7">
      <c r="A476" s="456" t="s">
        <v>944</v>
      </c>
      <c r="B476" s="322" t="s">
        <v>945</v>
      </c>
      <c r="C476" s="363">
        <v>0</v>
      </c>
      <c r="D476" s="323">
        <v>0</v>
      </c>
      <c r="E476" s="327" t="str">
        <f t="shared" si="21"/>
        <v/>
      </c>
      <c r="F476" s="293" t="str">
        <f t="shared" si="22"/>
        <v>否</v>
      </c>
      <c r="G476" s="173" t="str">
        <f t="shared" si="23"/>
        <v>项</v>
      </c>
    </row>
    <row r="477" ht="36" hidden="1" customHeight="1" spans="1:7">
      <c r="A477" s="456" t="s">
        <v>946</v>
      </c>
      <c r="B477" s="322" t="s">
        <v>947</v>
      </c>
      <c r="C477" s="363">
        <v>0</v>
      </c>
      <c r="D477" s="323">
        <v>0</v>
      </c>
      <c r="E477" s="327" t="str">
        <f t="shared" si="21"/>
        <v/>
      </c>
      <c r="F477" s="293" t="str">
        <f t="shared" si="22"/>
        <v>否</v>
      </c>
      <c r="G477" s="173" t="str">
        <f t="shared" si="23"/>
        <v>项</v>
      </c>
    </row>
    <row r="478" ht="36" hidden="1" customHeight="1" spans="1:7">
      <c r="A478" s="456" t="s">
        <v>948</v>
      </c>
      <c r="B478" s="322" t="s">
        <v>949</v>
      </c>
      <c r="C478" s="363">
        <v>70</v>
      </c>
      <c r="D478" s="323">
        <v>72</v>
      </c>
      <c r="E478" s="327">
        <f t="shared" si="21"/>
        <v>0.029</v>
      </c>
      <c r="F478" s="293" t="str">
        <f t="shared" si="22"/>
        <v>是</v>
      </c>
      <c r="G478" s="173" t="str">
        <f t="shared" si="23"/>
        <v>项</v>
      </c>
    </row>
    <row r="479" ht="36" hidden="1" customHeight="1" spans="1:7">
      <c r="A479" s="455" t="s">
        <v>950</v>
      </c>
      <c r="B479" s="472" t="s">
        <v>557</v>
      </c>
      <c r="C479" s="363"/>
      <c r="D479" s="467"/>
      <c r="E479" s="329" t="str">
        <f t="shared" si="21"/>
        <v/>
      </c>
      <c r="F479" s="293" t="str">
        <f t="shared" si="22"/>
        <v>否</v>
      </c>
      <c r="G479" s="173" t="str">
        <f t="shared" si="23"/>
        <v>项</v>
      </c>
    </row>
    <row r="480" ht="36" customHeight="1" spans="1:7">
      <c r="A480" s="455" t="s">
        <v>119</v>
      </c>
      <c r="B480" s="317" t="s">
        <v>120</v>
      </c>
      <c r="C480" s="363">
        <v>1762</v>
      </c>
      <c r="D480" s="363">
        <v>2014</v>
      </c>
      <c r="E480" s="329">
        <f t="shared" si="21"/>
        <v>0.143</v>
      </c>
      <c r="F480" s="293" t="str">
        <f t="shared" si="22"/>
        <v>是</v>
      </c>
      <c r="G480" s="173" t="str">
        <f t="shared" si="23"/>
        <v>类</v>
      </c>
    </row>
    <row r="481" ht="36" hidden="1" customHeight="1" spans="1:7">
      <c r="A481" s="455" t="s">
        <v>951</v>
      </c>
      <c r="B481" s="317" t="s">
        <v>952</v>
      </c>
      <c r="C481" s="363">
        <v>1008</v>
      </c>
      <c r="D481" s="363">
        <v>1207</v>
      </c>
      <c r="E481" s="329">
        <f t="shared" si="21"/>
        <v>0.197</v>
      </c>
      <c r="F481" s="293" t="str">
        <f t="shared" si="22"/>
        <v>是</v>
      </c>
      <c r="G481" s="173" t="str">
        <f t="shared" si="23"/>
        <v>款</v>
      </c>
    </row>
    <row r="482" ht="36" hidden="1" customHeight="1" spans="1:7">
      <c r="A482" s="456" t="s">
        <v>953</v>
      </c>
      <c r="B482" s="322" t="s">
        <v>177</v>
      </c>
      <c r="C482" s="363">
        <v>607</v>
      </c>
      <c r="D482" s="323">
        <v>616</v>
      </c>
      <c r="E482" s="327">
        <f t="shared" si="21"/>
        <v>0.015</v>
      </c>
      <c r="F482" s="293" t="str">
        <f t="shared" si="22"/>
        <v>是</v>
      </c>
      <c r="G482" s="173" t="str">
        <f t="shared" si="23"/>
        <v>项</v>
      </c>
    </row>
    <row r="483" ht="36" hidden="1" customHeight="1" spans="1:7">
      <c r="A483" s="456" t="s">
        <v>954</v>
      </c>
      <c r="B483" s="322" t="s">
        <v>179</v>
      </c>
      <c r="C483" s="363">
        <v>10</v>
      </c>
      <c r="D483" s="323">
        <v>2</v>
      </c>
      <c r="E483" s="327">
        <f t="shared" si="21"/>
        <v>-0.8</v>
      </c>
      <c r="F483" s="293" t="str">
        <f t="shared" si="22"/>
        <v>是</v>
      </c>
      <c r="G483" s="173" t="str">
        <f t="shared" si="23"/>
        <v>项</v>
      </c>
    </row>
    <row r="484" ht="36" hidden="1" customHeight="1" spans="1:7">
      <c r="A484" s="456" t="s">
        <v>955</v>
      </c>
      <c r="B484" s="322" t="s">
        <v>181</v>
      </c>
      <c r="C484" s="363">
        <v>0</v>
      </c>
      <c r="D484" s="323">
        <v>0</v>
      </c>
      <c r="E484" s="327" t="str">
        <f t="shared" si="21"/>
        <v/>
      </c>
      <c r="F484" s="293" t="str">
        <f t="shared" si="22"/>
        <v>否</v>
      </c>
      <c r="G484" s="173" t="str">
        <f t="shared" si="23"/>
        <v>项</v>
      </c>
    </row>
    <row r="485" ht="36" hidden="1" customHeight="1" spans="1:7">
      <c r="A485" s="456" t="s">
        <v>956</v>
      </c>
      <c r="B485" s="322" t="s">
        <v>957</v>
      </c>
      <c r="C485" s="363">
        <v>0</v>
      </c>
      <c r="D485" s="323">
        <v>0</v>
      </c>
      <c r="E485" s="327" t="str">
        <f t="shared" si="21"/>
        <v/>
      </c>
      <c r="F485" s="293" t="str">
        <f t="shared" si="22"/>
        <v>否</v>
      </c>
      <c r="G485" s="173" t="str">
        <f t="shared" si="23"/>
        <v>项</v>
      </c>
    </row>
    <row r="486" ht="36" hidden="1" customHeight="1" spans="1:7">
      <c r="A486" s="456" t="s">
        <v>958</v>
      </c>
      <c r="B486" s="322" t="s">
        <v>959</v>
      </c>
      <c r="C486" s="363">
        <v>0</v>
      </c>
      <c r="D486" s="323">
        <v>0</v>
      </c>
      <c r="E486" s="327" t="str">
        <f t="shared" si="21"/>
        <v/>
      </c>
      <c r="F486" s="293" t="str">
        <f t="shared" si="22"/>
        <v>否</v>
      </c>
      <c r="G486" s="173" t="str">
        <f t="shared" si="23"/>
        <v>项</v>
      </c>
    </row>
    <row r="487" ht="36" hidden="1" customHeight="1" spans="1:7">
      <c r="A487" s="456" t="s">
        <v>960</v>
      </c>
      <c r="B487" s="322" t="s">
        <v>961</v>
      </c>
      <c r="C487" s="363">
        <v>0</v>
      </c>
      <c r="D487" s="323">
        <v>0</v>
      </c>
      <c r="E487" s="327" t="str">
        <f t="shared" si="21"/>
        <v/>
      </c>
      <c r="F487" s="293" t="str">
        <f t="shared" si="22"/>
        <v>否</v>
      </c>
      <c r="G487" s="173" t="str">
        <f t="shared" si="23"/>
        <v>项</v>
      </c>
    </row>
    <row r="488" ht="36" hidden="1" customHeight="1" spans="1:7">
      <c r="A488" s="456" t="s">
        <v>962</v>
      </c>
      <c r="B488" s="322" t="s">
        <v>963</v>
      </c>
      <c r="C488" s="363">
        <v>15</v>
      </c>
      <c r="D488" s="323">
        <v>45</v>
      </c>
      <c r="E488" s="327">
        <f t="shared" si="21"/>
        <v>2</v>
      </c>
      <c r="F488" s="293" t="str">
        <f t="shared" si="22"/>
        <v>是</v>
      </c>
      <c r="G488" s="173" t="str">
        <f t="shared" si="23"/>
        <v>项</v>
      </c>
    </row>
    <row r="489" ht="36" hidden="1" customHeight="1" spans="1:7">
      <c r="A489" s="456" t="s">
        <v>964</v>
      </c>
      <c r="B489" s="322" t="s">
        <v>965</v>
      </c>
      <c r="C489" s="363">
        <v>30</v>
      </c>
      <c r="D489" s="323">
        <v>8</v>
      </c>
      <c r="E489" s="327">
        <f t="shared" si="21"/>
        <v>-0.733</v>
      </c>
      <c r="F489" s="293" t="str">
        <f t="shared" si="22"/>
        <v>是</v>
      </c>
      <c r="G489" s="173" t="str">
        <f t="shared" si="23"/>
        <v>项</v>
      </c>
    </row>
    <row r="490" ht="36" hidden="1" customHeight="1" spans="1:7">
      <c r="A490" s="456" t="s">
        <v>966</v>
      </c>
      <c r="B490" s="322" t="s">
        <v>967</v>
      </c>
      <c r="C490" s="363">
        <v>270</v>
      </c>
      <c r="D490" s="323">
        <v>285</v>
      </c>
      <c r="E490" s="327">
        <f t="shared" si="21"/>
        <v>0.056</v>
      </c>
      <c r="F490" s="293" t="str">
        <f t="shared" si="22"/>
        <v>是</v>
      </c>
      <c r="G490" s="173" t="str">
        <f t="shared" si="23"/>
        <v>项</v>
      </c>
    </row>
    <row r="491" ht="36" hidden="1" customHeight="1" spans="1:7">
      <c r="A491" s="456" t="s">
        <v>968</v>
      </c>
      <c r="B491" s="322" t="s">
        <v>969</v>
      </c>
      <c r="C491" s="363">
        <v>0</v>
      </c>
      <c r="D491" s="323">
        <v>0</v>
      </c>
      <c r="E491" s="327" t="str">
        <f t="shared" si="21"/>
        <v/>
      </c>
      <c r="F491" s="293" t="str">
        <f t="shared" si="22"/>
        <v>否</v>
      </c>
      <c r="G491" s="173" t="str">
        <f t="shared" si="23"/>
        <v>项</v>
      </c>
    </row>
    <row r="492" ht="36" hidden="1" customHeight="1" spans="1:7">
      <c r="A492" s="456" t="s">
        <v>970</v>
      </c>
      <c r="B492" s="322" t="s">
        <v>971</v>
      </c>
      <c r="C492" s="363">
        <v>18</v>
      </c>
      <c r="D492" s="323">
        <v>15</v>
      </c>
      <c r="E492" s="327">
        <f t="shared" si="21"/>
        <v>-0.167</v>
      </c>
      <c r="F492" s="293" t="str">
        <f t="shared" si="22"/>
        <v>是</v>
      </c>
      <c r="G492" s="173" t="str">
        <f t="shared" si="23"/>
        <v>项</v>
      </c>
    </row>
    <row r="493" ht="36" hidden="1" customHeight="1" spans="1:7">
      <c r="A493" s="456" t="s">
        <v>972</v>
      </c>
      <c r="B493" s="322" t="s">
        <v>973</v>
      </c>
      <c r="C493" s="363">
        <v>0</v>
      </c>
      <c r="D493" s="323">
        <v>0</v>
      </c>
      <c r="E493" s="327" t="str">
        <f t="shared" si="21"/>
        <v/>
      </c>
      <c r="F493" s="293" t="str">
        <f t="shared" si="22"/>
        <v>否</v>
      </c>
      <c r="G493" s="173" t="str">
        <f t="shared" si="23"/>
        <v>项</v>
      </c>
    </row>
    <row r="494" ht="36" hidden="1" customHeight="1" spans="1:7">
      <c r="A494" s="456" t="s">
        <v>974</v>
      </c>
      <c r="B494" s="322" t="s">
        <v>975</v>
      </c>
      <c r="C494" s="363">
        <v>11</v>
      </c>
      <c r="D494" s="323">
        <v>1</v>
      </c>
      <c r="E494" s="327">
        <f t="shared" si="21"/>
        <v>-0.909</v>
      </c>
      <c r="F494" s="293" t="str">
        <f t="shared" si="22"/>
        <v>是</v>
      </c>
      <c r="G494" s="173" t="str">
        <f t="shared" si="23"/>
        <v>项</v>
      </c>
    </row>
    <row r="495" ht="36" hidden="1" customHeight="1" spans="1:7">
      <c r="A495" s="456" t="s">
        <v>976</v>
      </c>
      <c r="B495" s="322" t="s">
        <v>977</v>
      </c>
      <c r="C495" s="363">
        <v>1</v>
      </c>
      <c r="D495" s="323">
        <v>0</v>
      </c>
      <c r="E495" s="327">
        <f t="shared" si="21"/>
        <v>-1</v>
      </c>
      <c r="F495" s="293" t="str">
        <f t="shared" si="22"/>
        <v>是</v>
      </c>
      <c r="G495" s="173" t="str">
        <f t="shared" si="23"/>
        <v>项</v>
      </c>
    </row>
    <row r="496" ht="36" hidden="1" customHeight="1" spans="1:7">
      <c r="A496" s="456" t="s">
        <v>978</v>
      </c>
      <c r="B496" s="322" t="s">
        <v>979</v>
      </c>
      <c r="C496" s="363">
        <v>46</v>
      </c>
      <c r="D496" s="323">
        <v>235</v>
      </c>
      <c r="E496" s="327">
        <f t="shared" si="21"/>
        <v>4.109</v>
      </c>
      <c r="F496" s="293" t="str">
        <f t="shared" si="22"/>
        <v>是</v>
      </c>
      <c r="G496" s="173" t="str">
        <f t="shared" si="23"/>
        <v>项</v>
      </c>
    </row>
    <row r="497" ht="36" hidden="1" customHeight="1" spans="1:7">
      <c r="A497" s="455" t="s">
        <v>980</v>
      </c>
      <c r="B497" s="317" t="s">
        <v>981</v>
      </c>
      <c r="C497" s="363">
        <v>0</v>
      </c>
      <c r="D497" s="363">
        <v>15</v>
      </c>
      <c r="E497" s="329" t="str">
        <f t="shared" si="21"/>
        <v/>
      </c>
      <c r="F497" s="293" t="str">
        <f t="shared" si="22"/>
        <v>是</v>
      </c>
      <c r="G497" s="173" t="str">
        <f t="shared" si="23"/>
        <v>款</v>
      </c>
    </row>
    <row r="498" ht="36" hidden="1" customHeight="1" spans="1:7">
      <c r="A498" s="456" t="s">
        <v>982</v>
      </c>
      <c r="B498" s="322" t="s">
        <v>177</v>
      </c>
      <c r="C498" s="363">
        <v>0</v>
      </c>
      <c r="D498" s="323">
        <v>0</v>
      </c>
      <c r="E498" s="327" t="str">
        <f t="shared" si="21"/>
        <v/>
      </c>
      <c r="F498" s="293" t="str">
        <f t="shared" si="22"/>
        <v>否</v>
      </c>
      <c r="G498" s="173" t="str">
        <f t="shared" si="23"/>
        <v>项</v>
      </c>
    </row>
    <row r="499" ht="36" hidden="1" customHeight="1" spans="1:7">
      <c r="A499" s="456" t="s">
        <v>983</v>
      </c>
      <c r="B499" s="322" t="s">
        <v>179</v>
      </c>
      <c r="C499" s="363">
        <v>0</v>
      </c>
      <c r="D499" s="323">
        <v>0</v>
      </c>
      <c r="E499" s="327" t="str">
        <f t="shared" si="21"/>
        <v/>
      </c>
      <c r="F499" s="293" t="str">
        <f t="shared" si="22"/>
        <v>否</v>
      </c>
      <c r="G499" s="173" t="str">
        <f t="shared" si="23"/>
        <v>项</v>
      </c>
    </row>
    <row r="500" ht="36" hidden="1" customHeight="1" spans="1:7">
      <c r="A500" s="456" t="s">
        <v>984</v>
      </c>
      <c r="B500" s="322" t="s">
        <v>181</v>
      </c>
      <c r="C500" s="363">
        <v>0</v>
      </c>
      <c r="D500" s="323">
        <v>0</v>
      </c>
      <c r="E500" s="327" t="str">
        <f t="shared" si="21"/>
        <v/>
      </c>
      <c r="F500" s="293" t="str">
        <f t="shared" si="22"/>
        <v>否</v>
      </c>
      <c r="G500" s="173" t="str">
        <f t="shared" si="23"/>
        <v>项</v>
      </c>
    </row>
    <row r="501" ht="36" hidden="1" customHeight="1" spans="1:7">
      <c r="A501" s="456" t="s">
        <v>985</v>
      </c>
      <c r="B501" s="322" t="s">
        <v>986</v>
      </c>
      <c r="C501" s="363">
        <v>0</v>
      </c>
      <c r="D501" s="323">
        <v>15</v>
      </c>
      <c r="E501" s="327" t="str">
        <f t="shared" si="21"/>
        <v/>
      </c>
      <c r="F501" s="293" t="str">
        <f t="shared" si="22"/>
        <v>是</v>
      </c>
      <c r="G501" s="173" t="str">
        <f t="shared" si="23"/>
        <v>项</v>
      </c>
    </row>
    <row r="502" ht="36" hidden="1" customHeight="1" spans="1:7">
      <c r="A502" s="456" t="s">
        <v>987</v>
      </c>
      <c r="B502" s="322" t="s">
        <v>988</v>
      </c>
      <c r="C502" s="363">
        <v>0</v>
      </c>
      <c r="D502" s="323">
        <v>0</v>
      </c>
      <c r="E502" s="327" t="str">
        <f t="shared" si="21"/>
        <v/>
      </c>
      <c r="F502" s="293" t="str">
        <f t="shared" si="22"/>
        <v>否</v>
      </c>
      <c r="G502" s="173" t="str">
        <f t="shared" si="23"/>
        <v>项</v>
      </c>
    </row>
    <row r="503" ht="36" hidden="1" customHeight="1" spans="1:7">
      <c r="A503" s="456" t="s">
        <v>989</v>
      </c>
      <c r="B503" s="322" t="s">
        <v>990</v>
      </c>
      <c r="C503" s="363">
        <v>0</v>
      </c>
      <c r="D503" s="323">
        <v>0</v>
      </c>
      <c r="E503" s="327" t="str">
        <f t="shared" si="21"/>
        <v/>
      </c>
      <c r="F503" s="293" t="str">
        <f t="shared" si="22"/>
        <v>否</v>
      </c>
      <c r="G503" s="173" t="str">
        <f t="shared" si="23"/>
        <v>项</v>
      </c>
    </row>
    <row r="504" ht="36" hidden="1" customHeight="1" spans="1:7">
      <c r="A504" s="456" t="s">
        <v>991</v>
      </c>
      <c r="B504" s="322" t="s">
        <v>992</v>
      </c>
      <c r="C504" s="363">
        <v>0</v>
      </c>
      <c r="D504" s="323">
        <v>0</v>
      </c>
      <c r="E504" s="327" t="str">
        <f t="shared" si="21"/>
        <v/>
      </c>
      <c r="F504" s="293" t="str">
        <f t="shared" si="22"/>
        <v>否</v>
      </c>
      <c r="G504" s="173" t="str">
        <f t="shared" si="23"/>
        <v>项</v>
      </c>
    </row>
    <row r="505" ht="36" hidden="1" customHeight="1" spans="1:7">
      <c r="A505" s="455" t="s">
        <v>993</v>
      </c>
      <c r="B505" s="317" t="s">
        <v>994</v>
      </c>
      <c r="C505" s="363">
        <v>20</v>
      </c>
      <c r="D505" s="363">
        <v>290</v>
      </c>
      <c r="E505" s="329">
        <f t="shared" si="21"/>
        <v>13.5</v>
      </c>
      <c r="F505" s="293" t="str">
        <f t="shared" si="22"/>
        <v>是</v>
      </c>
      <c r="G505" s="173" t="str">
        <f t="shared" si="23"/>
        <v>款</v>
      </c>
    </row>
    <row r="506" ht="36" hidden="1" customHeight="1" spans="1:7">
      <c r="A506" s="456" t="s">
        <v>995</v>
      </c>
      <c r="B506" s="322" t="s">
        <v>177</v>
      </c>
      <c r="C506" s="363">
        <v>0</v>
      </c>
      <c r="D506" s="323">
        <v>0</v>
      </c>
      <c r="E506" s="327" t="str">
        <f t="shared" si="21"/>
        <v/>
      </c>
      <c r="F506" s="293" t="str">
        <f t="shared" si="22"/>
        <v>否</v>
      </c>
      <c r="G506" s="173" t="str">
        <f t="shared" si="23"/>
        <v>项</v>
      </c>
    </row>
    <row r="507" ht="36" hidden="1" customHeight="1" spans="1:7">
      <c r="A507" s="456" t="s">
        <v>996</v>
      </c>
      <c r="B507" s="322" t="s">
        <v>179</v>
      </c>
      <c r="C507" s="363">
        <v>0</v>
      </c>
      <c r="D507" s="323">
        <v>0</v>
      </c>
      <c r="E507" s="327" t="str">
        <f t="shared" si="21"/>
        <v/>
      </c>
      <c r="F507" s="293" t="str">
        <f t="shared" si="22"/>
        <v>否</v>
      </c>
      <c r="G507" s="173" t="str">
        <f t="shared" si="23"/>
        <v>项</v>
      </c>
    </row>
    <row r="508" ht="36" hidden="1" customHeight="1" spans="1:7">
      <c r="A508" s="456" t="s">
        <v>997</v>
      </c>
      <c r="B508" s="322" t="s">
        <v>181</v>
      </c>
      <c r="C508" s="363">
        <v>0</v>
      </c>
      <c r="D508" s="323">
        <v>0</v>
      </c>
      <c r="E508" s="327" t="str">
        <f t="shared" si="21"/>
        <v/>
      </c>
      <c r="F508" s="293" t="str">
        <f t="shared" si="22"/>
        <v>否</v>
      </c>
      <c r="G508" s="173" t="str">
        <f t="shared" si="23"/>
        <v>项</v>
      </c>
    </row>
    <row r="509" ht="36" hidden="1" customHeight="1" spans="1:7">
      <c r="A509" s="456" t="s">
        <v>998</v>
      </c>
      <c r="B509" s="322" t="s">
        <v>999</v>
      </c>
      <c r="C509" s="363">
        <v>0</v>
      </c>
      <c r="D509" s="323">
        <v>0</v>
      </c>
      <c r="E509" s="327" t="str">
        <f t="shared" si="21"/>
        <v/>
      </c>
      <c r="F509" s="293" t="str">
        <f t="shared" si="22"/>
        <v>否</v>
      </c>
      <c r="G509" s="173" t="str">
        <f t="shared" si="23"/>
        <v>项</v>
      </c>
    </row>
    <row r="510" ht="36" hidden="1" customHeight="1" spans="1:7">
      <c r="A510" s="456" t="s">
        <v>1000</v>
      </c>
      <c r="B510" s="322" t="s">
        <v>1001</v>
      </c>
      <c r="C510" s="363">
        <v>0</v>
      </c>
      <c r="D510" s="323">
        <v>0</v>
      </c>
      <c r="E510" s="327" t="str">
        <f t="shared" si="21"/>
        <v/>
      </c>
      <c r="F510" s="293" t="str">
        <f t="shared" si="22"/>
        <v>否</v>
      </c>
      <c r="G510" s="173" t="str">
        <f t="shared" si="23"/>
        <v>项</v>
      </c>
    </row>
    <row r="511" ht="36" hidden="1" customHeight="1" spans="1:7">
      <c r="A511" s="456" t="s">
        <v>1002</v>
      </c>
      <c r="B511" s="322" t="s">
        <v>1003</v>
      </c>
      <c r="C511" s="363">
        <v>0</v>
      </c>
      <c r="D511" s="323">
        <v>0</v>
      </c>
      <c r="E511" s="327" t="str">
        <f t="shared" si="21"/>
        <v/>
      </c>
      <c r="F511" s="293" t="str">
        <f t="shared" si="22"/>
        <v>否</v>
      </c>
      <c r="G511" s="173" t="str">
        <f t="shared" si="23"/>
        <v>项</v>
      </c>
    </row>
    <row r="512" ht="36" hidden="1" customHeight="1" spans="1:7">
      <c r="A512" s="456" t="s">
        <v>1004</v>
      </c>
      <c r="B512" s="322" t="s">
        <v>1005</v>
      </c>
      <c r="C512" s="363">
        <v>20</v>
      </c>
      <c r="D512" s="323">
        <v>290</v>
      </c>
      <c r="E512" s="327">
        <f t="shared" si="21"/>
        <v>13.5</v>
      </c>
      <c r="F512" s="293" t="str">
        <f t="shared" si="22"/>
        <v>是</v>
      </c>
      <c r="G512" s="173" t="str">
        <f t="shared" si="23"/>
        <v>项</v>
      </c>
    </row>
    <row r="513" ht="36" hidden="1" customHeight="1" spans="1:7">
      <c r="A513" s="456" t="s">
        <v>1006</v>
      </c>
      <c r="B513" s="322" t="s">
        <v>1007</v>
      </c>
      <c r="C513" s="363">
        <v>0</v>
      </c>
      <c r="D513" s="323">
        <v>0</v>
      </c>
      <c r="E513" s="327" t="str">
        <f t="shared" si="21"/>
        <v/>
      </c>
      <c r="F513" s="293" t="str">
        <f t="shared" si="22"/>
        <v>否</v>
      </c>
      <c r="G513" s="173" t="str">
        <f t="shared" si="23"/>
        <v>项</v>
      </c>
    </row>
    <row r="514" ht="36" hidden="1" customHeight="1" spans="1:7">
      <c r="A514" s="456" t="s">
        <v>1008</v>
      </c>
      <c r="B514" s="322" t="s">
        <v>1009</v>
      </c>
      <c r="C514" s="363">
        <v>0</v>
      </c>
      <c r="D514" s="323">
        <v>0</v>
      </c>
      <c r="E514" s="327" t="str">
        <f t="shared" si="21"/>
        <v/>
      </c>
      <c r="F514" s="293" t="str">
        <f t="shared" si="22"/>
        <v>否</v>
      </c>
      <c r="G514" s="173" t="str">
        <f t="shared" si="23"/>
        <v>项</v>
      </c>
    </row>
    <row r="515" ht="36" hidden="1" customHeight="1" spans="1:7">
      <c r="A515" s="456" t="s">
        <v>1010</v>
      </c>
      <c r="B515" s="322" t="s">
        <v>1011</v>
      </c>
      <c r="C515" s="363">
        <v>0</v>
      </c>
      <c r="D515" s="323">
        <v>0</v>
      </c>
      <c r="E515" s="327" t="str">
        <f t="shared" si="21"/>
        <v/>
      </c>
      <c r="F515" s="293" t="str">
        <f t="shared" si="22"/>
        <v>否</v>
      </c>
      <c r="G515" s="173" t="str">
        <f t="shared" si="23"/>
        <v>项</v>
      </c>
    </row>
    <row r="516" ht="36" hidden="1" customHeight="1" spans="1:7">
      <c r="A516" s="455" t="s">
        <v>1012</v>
      </c>
      <c r="B516" s="317" t="s">
        <v>1013</v>
      </c>
      <c r="C516" s="363">
        <v>25</v>
      </c>
      <c r="D516" s="363">
        <v>10</v>
      </c>
      <c r="E516" s="329">
        <f t="shared" ref="E516:E579" si="24">IF(C516&gt;0,D516/C516-1,IF(C516&lt;0,-(D516/C516-1),""))</f>
        <v>-0.6</v>
      </c>
      <c r="F516" s="293" t="str">
        <f t="shared" ref="F516:F579" si="25">IF(LEN(A516)=3,"是",IF(B516&lt;&gt;"",IF(SUM(C516:D516)&lt;&gt;0,"是","否"),"是"))</f>
        <v>是</v>
      </c>
      <c r="G516" s="173" t="str">
        <f t="shared" ref="G516:G579" si="26">IF(LEN(A516)=3,"类",IF(LEN(A516)=5,"款","项"))</f>
        <v>款</v>
      </c>
    </row>
    <row r="517" ht="36" hidden="1" customHeight="1" spans="1:7">
      <c r="A517" s="456" t="s">
        <v>1014</v>
      </c>
      <c r="B517" s="322" t="s">
        <v>177</v>
      </c>
      <c r="C517" s="363">
        <v>0</v>
      </c>
      <c r="D517" s="323">
        <v>0</v>
      </c>
      <c r="E517" s="327" t="str">
        <f t="shared" si="24"/>
        <v/>
      </c>
      <c r="F517" s="293" t="str">
        <f t="shared" si="25"/>
        <v>否</v>
      </c>
      <c r="G517" s="173" t="str">
        <f t="shared" si="26"/>
        <v>项</v>
      </c>
    </row>
    <row r="518" ht="36" hidden="1" customHeight="1" spans="1:7">
      <c r="A518" s="456" t="s">
        <v>1015</v>
      </c>
      <c r="B518" s="322" t="s">
        <v>179</v>
      </c>
      <c r="C518" s="363">
        <v>0</v>
      </c>
      <c r="D518" s="323">
        <v>0</v>
      </c>
      <c r="E518" s="327" t="str">
        <f t="shared" si="24"/>
        <v/>
      </c>
      <c r="F518" s="293" t="str">
        <f t="shared" si="25"/>
        <v>否</v>
      </c>
      <c r="G518" s="173" t="str">
        <f t="shared" si="26"/>
        <v>项</v>
      </c>
    </row>
    <row r="519" ht="36" hidden="1" customHeight="1" spans="1:7">
      <c r="A519" s="456" t="s">
        <v>1016</v>
      </c>
      <c r="B519" s="322" t="s">
        <v>181</v>
      </c>
      <c r="C519" s="363">
        <v>0</v>
      </c>
      <c r="D519" s="323">
        <v>0</v>
      </c>
      <c r="E519" s="327" t="str">
        <f t="shared" si="24"/>
        <v/>
      </c>
      <c r="F519" s="293" t="str">
        <f t="shared" si="25"/>
        <v>否</v>
      </c>
      <c r="G519" s="173" t="str">
        <f t="shared" si="26"/>
        <v>项</v>
      </c>
    </row>
    <row r="520" ht="36" hidden="1" customHeight="1" spans="1:7">
      <c r="A520" s="456" t="s">
        <v>1017</v>
      </c>
      <c r="B520" s="322" t="s">
        <v>1018</v>
      </c>
      <c r="C520" s="363">
        <v>0</v>
      </c>
      <c r="D520" s="323">
        <v>0</v>
      </c>
      <c r="E520" s="327" t="str">
        <f t="shared" si="24"/>
        <v/>
      </c>
      <c r="F520" s="293" t="str">
        <f t="shared" si="25"/>
        <v>否</v>
      </c>
      <c r="G520" s="173" t="str">
        <f t="shared" si="26"/>
        <v>项</v>
      </c>
    </row>
    <row r="521" ht="36" hidden="1" customHeight="1" spans="1:7">
      <c r="A521" s="456" t="s">
        <v>1019</v>
      </c>
      <c r="B521" s="322" t="s">
        <v>1020</v>
      </c>
      <c r="C521" s="363">
        <v>0</v>
      </c>
      <c r="D521" s="323">
        <v>0</v>
      </c>
      <c r="E521" s="327" t="str">
        <f t="shared" si="24"/>
        <v/>
      </c>
      <c r="F521" s="293" t="str">
        <f t="shared" si="25"/>
        <v>否</v>
      </c>
      <c r="G521" s="173" t="str">
        <f t="shared" si="26"/>
        <v>项</v>
      </c>
    </row>
    <row r="522" ht="36" hidden="1" customHeight="1" spans="1:7">
      <c r="A522" s="456" t="s">
        <v>1021</v>
      </c>
      <c r="B522" s="322" t="s">
        <v>1022</v>
      </c>
      <c r="C522" s="363">
        <v>0</v>
      </c>
      <c r="D522" s="323">
        <v>0</v>
      </c>
      <c r="E522" s="327" t="str">
        <f t="shared" si="24"/>
        <v/>
      </c>
      <c r="F522" s="293" t="str">
        <f t="shared" si="25"/>
        <v>否</v>
      </c>
      <c r="G522" s="173" t="str">
        <f t="shared" si="26"/>
        <v>项</v>
      </c>
    </row>
    <row r="523" ht="36" hidden="1" customHeight="1" spans="1:7">
      <c r="A523" s="456" t="s">
        <v>1023</v>
      </c>
      <c r="B523" s="322" t="s">
        <v>1024</v>
      </c>
      <c r="C523" s="363">
        <v>0</v>
      </c>
      <c r="D523" s="323">
        <v>0</v>
      </c>
      <c r="E523" s="327" t="str">
        <f t="shared" si="24"/>
        <v/>
      </c>
      <c r="F523" s="293" t="str">
        <f t="shared" si="25"/>
        <v>否</v>
      </c>
      <c r="G523" s="173" t="str">
        <f t="shared" si="26"/>
        <v>项</v>
      </c>
    </row>
    <row r="524" ht="36" hidden="1" customHeight="1" spans="1:7">
      <c r="A524" s="456" t="s">
        <v>1025</v>
      </c>
      <c r="B524" s="322" t="s">
        <v>1026</v>
      </c>
      <c r="C524" s="363">
        <v>25</v>
      </c>
      <c r="D524" s="323">
        <v>10</v>
      </c>
      <c r="E524" s="327">
        <f t="shared" si="24"/>
        <v>-0.6</v>
      </c>
      <c r="F524" s="293" t="str">
        <f t="shared" si="25"/>
        <v>是</v>
      </c>
      <c r="G524" s="173" t="str">
        <f t="shared" si="26"/>
        <v>项</v>
      </c>
    </row>
    <row r="525" ht="36" hidden="1" customHeight="1" spans="1:7">
      <c r="A525" s="455" t="s">
        <v>1027</v>
      </c>
      <c r="B525" s="317" t="s">
        <v>1028</v>
      </c>
      <c r="C525" s="363">
        <v>387</v>
      </c>
      <c r="D525" s="363">
        <v>427</v>
      </c>
      <c r="E525" s="329">
        <f t="shared" si="24"/>
        <v>0.103</v>
      </c>
      <c r="F525" s="293" t="str">
        <f t="shared" si="25"/>
        <v>是</v>
      </c>
      <c r="G525" s="173" t="str">
        <f t="shared" si="26"/>
        <v>款</v>
      </c>
    </row>
    <row r="526" ht="36" hidden="1" customHeight="1" spans="1:7">
      <c r="A526" s="456" t="s">
        <v>1029</v>
      </c>
      <c r="B526" s="322" t="s">
        <v>177</v>
      </c>
      <c r="C526" s="363">
        <v>0</v>
      </c>
      <c r="D526" s="323">
        <v>0</v>
      </c>
      <c r="E526" s="327" t="str">
        <f t="shared" si="24"/>
        <v/>
      </c>
      <c r="F526" s="293" t="str">
        <f t="shared" si="25"/>
        <v>否</v>
      </c>
      <c r="G526" s="173" t="str">
        <f t="shared" si="26"/>
        <v>项</v>
      </c>
    </row>
    <row r="527" ht="36" hidden="1" customHeight="1" spans="1:7">
      <c r="A527" s="456" t="s">
        <v>1030</v>
      </c>
      <c r="B527" s="322" t="s">
        <v>179</v>
      </c>
      <c r="C527" s="363">
        <v>0</v>
      </c>
      <c r="D527" s="323">
        <v>0</v>
      </c>
      <c r="E527" s="327" t="str">
        <f t="shared" si="24"/>
        <v/>
      </c>
      <c r="F527" s="293" t="str">
        <f t="shared" si="25"/>
        <v>否</v>
      </c>
      <c r="G527" s="173" t="str">
        <f t="shared" si="26"/>
        <v>项</v>
      </c>
    </row>
    <row r="528" ht="36" hidden="1" customHeight="1" spans="1:7">
      <c r="A528" s="456" t="s">
        <v>1031</v>
      </c>
      <c r="B528" s="322" t="s">
        <v>181</v>
      </c>
      <c r="C528" s="363">
        <v>0</v>
      </c>
      <c r="D528" s="323">
        <v>0</v>
      </c>
      <c r="E528" s="327" t="str">
        <f t="shared" si="24"/>
        <v/>
      </c>
      <c r="F528" s="293" t="str">
        <f t="shared" si="25"/>
        <v>否</v>
      </c>
      <c r="G528" s="173" t="str">
        <f t="shared" si="26"/>
        <v>项</v>
      </c>
    </row>
    <row r="529" ht="36" hidden="1" customHeight="1" spans="1:7">
      <c r="A529" s="456" t="s">
        <v>1032</v>
      </c>
      <c r="B529" s="322" t="s">
        <v>1033</v>
      </c>
      <c r="C529" s="363">
        <v>5</v>
      </c>
      <c r="D529" s="323">
        <v>35</v>
      </c>
      <c r="E529" s="327">
        <f t="shared" si="24"/>
        <v>6</v>
      </c>
      <c r="F529" s="293" t="str">
        <f t="shared" si="25"/>
        <v>是</v>
      </c>
      <c r="G529" s="173" t="str">
        <f t="shared" si="26"/>
        <v>项</v>
      </c>
    </row>
    <row r="530" ht="36" hidden="1" customHeight="1" spans="1:7">
      <c r="A530" s="456" t="s">
        <v>1034</v>
      </c>
      <c r="B530" s="322" t="s">
        <v>1035</v>
      </c>
      <c r="C530" s="363">
        <v>382</v>
      </c>
      <c r="D530" s="323">
        <v>0</v>
      </c>
      <c r="E530" s="327">
        <f t="shared" si="24"/>
        <v>-1</v>
      </c>
      <c r="F530" s="293" t="str">
        <f t="shared" si="25"/>
        <v>是</v>
      </c>
      <c r="G530" s="173" t="str">
        <f t="shared" si="26"/>
        <v>项</v>
      </c>
    </row>
    <row r="531" ht="36" hidden="1" customHeight="1" spans="1:7">
      <c r="A531" s="456" t="s">
        <v>1036</v>
      </c>
      <c r="B531" s="322" t="s">
        <v>1037</v>
      </c>
      <c r="C531" s="363">
        <v>0</v>
      </c>
      <c r="D531" s="323">
        <v>0</v>
      </c>
      <c r="E531" s="327" t="str">
        <f t="shared" si="24"/>
        <v/>
      </c>
      <c r="F531" s="293" t="str">
        <f t="shared" si="25"/>
        <v>否</v>
      </c>
      <c r="G531" s="173" t="str">
        <f t="shared" si="26"/>
        <v>项</v>
      </c>
    </row>
    <row r="532" ht="36" hidden="1" customHeight="1" spans="1:7">
      <c r="A532" s="474" t="s">
        <v>1038</v>
      </c>
      <c r="B532" s="322" t="s">
        <v>1039</v>
      </c>
      <c r="C532" s="363"/>
      <c r="D532" s="323">
        <v>0</v>
      </c>
      <c r="E532" s="327" t="str">
        <f t="shared" si="24"/>
        <v/>
      </c>
      <c r="F532" s="293" t="str">
        <f t="shared" si="25"/>
        <v>否</v>
      </c>
      <c r="G532" s="173" t="str">
        <f t="shared" si="26"/>
        <v>项</v>
      </c>
    </row>
    <row r="533" ht="36" hidden="1" customHeight="1" spans="1:7">
      <c r="A533" s="474" t="s">
        <v>1040</v>
      </c>
      <c r="B533" s="322" t="s">
        <v>1041</v>
      </c>
      <c r="C533" s="363"/>
      <c r="D533" s="323">
        <v>372</v>
      </c>
      <c r="E533" s="327" t="str">
        <f t="shared" si="24"/>
        <v/>
      </c>
      <c r="F533" s="293" t="str">
        <f t="shared" si="25"/>
        <v>是</v>
      </c>
      <c r="G533" s="173" t="str">
        <f t="shared" si="26"/>
        <v>项</v>
      </c>
    </row>
    <row r="534" ht="36" hidden="1" customHeight="1" spans="1:7">
      <c r="A534" s="456" t="s">
        <v>1042</v>
      </c>
      <c r="B534" s="322" t="s">
        <v>1043</v>
      </c>
      <c r="C534" s="363">
        <v>0</v>
      </c>
      <c r="D534" s="323">
        <v>20</v>
      </c>
      <c r="E534" s="327" t="str">
        <f t="shared" si="24"/>
        <v/>
      </c>
      <c r="F534" s="293" t="str">
        <f t="shared" si="25"/>
        <v>是</v>
      </c>
      <c r="G534" s="173" t="str">
        <f t="shared" si="26"/>
        <v>项</v>
      </c>
    </row>
    <row r="535" ht="36" hidden="1" customHeight="1" spans="1:7">
      <c r="A535" s="455" t="s">
        <v>1044</v>
      </c>
      <c r="B535" s="317" t="s">
        <v>1045</v>
      </c>
      <c r="C535" s="363">
        <v>322</v>
      </c>
      <c r="D535" s="363">
        <v>65</v>
      </c>
      <c r="E535" s="329">
        <f t="shared" si="24"/>
        <v>-0.798</v>
      </c>
      <c r="F535" s="293" t="str">
        <f t="shared" si="25"/>
        <v>是</v>
      </c>
      <c r="G535" s="173" t="str">
        <f t="shared" si="26"/>
        <v>款</v>
      </c>
    </row>
    <row r="536" ht="36" hidden="1" customHeight="1" spans="1:7">
      <c r="A536" s="456" t="s">
        <v>1046</v>
      </c>
      <c r="B536" s="322" t="s">
        <v>1047</v>
      </c>
      <c r="C536" s="363">
        <v>30</v>
      </c>
      <c r="D536" s="323">
        <v>0</v>
      </c>
      <c r="E536" s="327">
        <f t="shared" si="24"/>
        <v>-1</v>
      </c>
      <c r="F536" s="293" t="str">
        <f t="shared" si="25"/>
        <v>是</v>
      </c>
      <c r="G536" s="173" t="str">
        <f t="shared" si="26"/>
        <v>项</v>
      </c>
    </row>
    <row r="537" ht="36" hidden="1" customHeight="1" spans="1:7">
      <c r="A537" s="456" t="s">
        <v>1048</v>
      </c>
      <c r="B537" s="322" t="s">
        <v>1049</v>
      </c>
      <c r="C537" s="363">
        <v>42</v>
      </c>
      <c r="D537" s="323">
        <v>0</v>
      </c>
      <c r="E537" s="327">
        <f t="shared" si="24"/>
        <v>-1</v>
      </c>
      <c r="F537" s="293" t="str">
        <f t="shared" si="25"/>
        <v>是</v>
      </c>
      <c r="G537" s="173" t="str">
        <f t="shared" si="26"/>
        <v>项</v>
      </c>
    </row>
    <row r="538" ht="36" hidden="1" customHeight="1" spans="1:7">
      <c r="A538" s="456" t="s">
        <v>1050</v>
      </c>
      <c r="B538" s="322" t="s">
        <v>1051</v>
      </c>
      <c r="C538" s="363">
        <v>250</v>
      </c>
      <c r="D538" s="323">
        <v>65</v>
      </c>
      <c r="E538" s="327">
        <f t="shared" si="24"/>
        <v>-0.74</v>
      </c>
      <c r="F538" s="293" t="str">
        <f t="shared" si="25"/>
        <v>是</v>
      </c>
      <c r="G538" s="173" t="str">
        <f t="shared" si="26"/>
        <v>项</v>
      </c>
    </row>
    <row r="539" ht="36" hidden="1" customHeight="1" spans="1:7">
      <c r="A539" s="465" t="s">
        <v>1052</v>
      </c>
      <c r="B539" s="466" t="s">
        <v>557</v>
      </c>
      <c r="C539" s="363"/>
      <c r="D539" s="467"/>
      <c r="E539" s="329" t="str">
        <f t="shared" si="24"/>
        <v/>
      </c>
      <c r="F539" s="293" t="str">
        <f t="shared" si="25"/>
        <v>否</v>
      </c>
      <c r="G539" s="173" t="str">
        <f t="shared" si="26"/>
        <v>项</v>
      </c>
    </row>
    <row r="540" ht="36" customHeight="1" spans="1:7">
      <c r="A540" s="455" t="s">
        <v>121</v>
      </c>
      <c r="B540" s="317" t="s">
        <v>122</v>
      </c>
      <c r="C540" s="363">
        <v>25485</v>
      </c>
      <c r="D540" s="363">
        <v>26694</v>
      </c>
      <c r="E540" s="329">
        <f t="shared" si="24"/>
        <v>0.047</v>
      </c>
      <c r="F540" s="293" t="str">
        <f t="shared" si="25"/>
        <v>是</v>
      </c>
      <c r="G540" s="173" t="str">
        <f t="shared" si="26"/>
        <v>类</v>
      </c>
    </row>
    <row r="541" ht="36" hidden="1" customHeight="1" spans="1:7">
      <c r="A541" s="455" t="s">
        <v>1053</v>
      </c>
      <c r="B541" s="317" t="s">
        <v>1054</v>
      </c>
      <c r="C541" s="363">
        <v>15</v>
      </c>
      <c r="D541" s="363">
        <v>1079</v>
      </c>
      <c r="E541" s="329">
        <f t="shared" si="24"/>
        <v>70.933</v>
      </c>
      <c r="F541" s="293" t="str">
        <f t="shared" si="25"/>
        <v>是</v>
      </c>
      <c r="G541" s="173" t="str">
        <f t="shared" si="26"/>
        <v>款</v>
      </c>
    </row>
    <row r="542" ht="36" hidden="1" customHeight="1" spans="1:7">
      <c r="A542" s="456" t="s">
        <v>1055</v>
      </c>
      <c r="B542" s="322" t="s">
        <v>177</v>
      </c>
      <c r="C542" s="363">
        <v>0</v>
      </c>
      <c r="D542" s="323">
        <v>1017</v>
      </c>
      <c r="E542" s="327" t="str">
        <f t="shared" si="24"/>
        <v/>
      </c>
      <c r="F542" s="293" t="str">
        <f t="shared" si="25"/>
        <v>是</v>
      </c>
      <c r="G542" s="173" t="str">
        <f t="shared" si="26"/>
        <v>项</v>
      </c>
    </row>
    <row r="543" ht="36" hidden="1" customHeight="1" spans="1:7">
      <c r="A543" s="456" t="s">
        <v>1056</v>
      </c>
      <c r="B543" s="322" t="s">
        <v>179</v>
      </c>
      <c r="C543" s="363">
        <v>0</v>
      </c>
      <c r="D543" s="323">
        <v>62</v>
      </c>
      <c r="E543" s="327" t="str">
        <f t="shared" si="24"/>
        <v/>
      </c>
      <c r="F543" s="293" t="str">
        <f t="shared" si="25"/>
        <v>是</v>
      </c>
      <c r="G543" s="173" t="str">
        <f t="shared" si="26"/>
        <v>项</v>
      </c>
    </row>
    <row r="544" ht="36" hidden="1" customHeight="1" spans="1:7">
      <c r="A544" s="456" t="s">
        <v>1057</v>
      </c>
      <c r="B544" s="322" t="s">
        <v>181</v>
      </c>
      <c r="C544" s="363">
        <v>0</v>
      </c>
      <c r="D544" s="323">
        <v>0</v>
      </c>
      <c r="E544" s="327" t="str">
        <f t="shared" si="24"/>
        <v/>
      </c>
      <c r="F544" s="293" t="str">
        <f t="shared" si="25"/>
        <v>否</v>
      </c>
      <c r="G544" s="173" t="str">
        <f t="shared" si="26"/>
        <v>项</v>
      </c>
    </row>
    <row r="545" ht="36" hidden="1" customHeight="1" spans="1:7">
      <c r="A545" s="456" t="s">
        <v>1058</v>
      </c>
      <c r="B545" s="322" t="s">
        <v>1059</v>
      </c>
      <c r="C545" s="363">
        <v>0</v>
      </c>
      <c r="D545" s="323">
        <v>0</v>
      </c>
      <c r="E545" s="327" t="str">
        <f t="shared" si="24"/>
        <v/>
      </c>
      <c r="F545" s="293" t="str">
        <f t="shared" si="25"/>
        <v>否</v>
      </c>
      <c r="G545" s="173" t="str">
        <f t="shared" si="26"/>
        <v>项</v>
      </c>
    </row>
    <row r="546" ht="36" hidden="1" customHeight="1" spans="1:7">
      <c r="A546" s="456" t="s">
        <v>1060</v>
      </c>
      <c r="B546" s="322" t="s">
        <v>1061</v>
      </c>
      <c r="C546" s="363">
        <v>0</v>
      </c>
      <c r="D546" s="323">
        <v>0</v>
      </c>
      <c r="E546" s="327" t="str">
        <f t="shared" si="24"/>
        <v/>
      </c>
      <c r="F546" s="293" t="str">
        <f t="shared" si="25"/>
        <v>否</v>
      </c>
      <c r="G546" s="173" t="str">
        <f t="shared" si="26"/>
        <v>项</v>
      </c>
    </row>
    <row r="547" ht="36" hidden="1" customHeight="1" spans="1:7">
      <c r="A547" s="456" t="s">
        <v>1062</v>
      </c>
      <c r="B547" s="322" t="s">
        <v>1063</v>
      </c>
      <c r="C547" s="363">
        <v>15</v>
      </c>
      <c r="D547" s="323">
        <v>0</v>
      </c>
      <c r="E547" s="327">
        <f t="shared" si="24"/>
        <v>-1</v>
      </c>
      <c r="F547" s="293" t="str">
        <f t="shared" si="25"/>
        <v>是</v>
      </c>
      <c r="G547" s="173" t="str">
        <f t="shared" si="26"/>
        <v>项</v>
      </c>
    </row>
    <row r="548" ht="36" hidden="1" customHeight="1" spans="1:7">
      <c r="A548" s="456" t="s">
        <v>1064</v>
      </c>
      <c r="B548" s="322" t="s">
        <v>1065</v>
      </c>
      <c r="C548" s="363">
        <v>0</v>
      </c>
      <c r="D548" s="323">
        <v>0</v>
      </c>
      <c r="E548" s="327" t="str">
        <f t="shared" si="24"/>
        <v/>
      </c>
      <c r="F548" s="293" t="str">
        <f t="shared" si="25"/>
        <v>否</v>
      </c>
      <c r="G548" s="173" t="str">
        <f t="shared" si="26"/>
        <v>项</v>
      </c>
    </row>
    <row r="549" ht="36" hidden="1" customHeight="1" spans="1:7">
      <c r="A549" s="456" t="s">
        <v>1066</v>
      </c>
      <c r="B549" s="322" t="s">
        <v>278</v>
      </c>
      <c r="C549" s="363">
        <v>0</v>
      </c>
      <c r="D549" s="323">
        <v>0</v>
      </c>
      <c r="E549" s="327" t="str">
        <f t="shared" si="24"/>
        <v/>
      </c>
      <c r="F549" s="293" t="str">
        <f t="shared" si="25"/>
        <v>否</v>
      </c>
      <c r="G549" s="173" t="str">
        <f t="shared" si="26"/>
        <v>项</v>
      </c>
    </row>
    <row r="550" ht="36" hidden="1" customHeight="1" spans="1:7">
      <c r="A550" s="456" t="s">
        <v>1067</v>
      </c>
      <c r="B550" s="322" t="s">
        <v>1068</v>
      </c>
      <c r="C550" s="363">
        <v>0</v>
      </c>
      <c r="D550" s="323">
        <v>0</v>
      </c>
      <c r="E550" s="327" t="str">
        <f t="shared" si="24"/>
        <v/>
      </c>
      <c r="F550" s="293" t="str">
        <f t="shared" si="25"/>
        <v>否</v>
      </c>
      <c r="G550" s="173" t="str">
        <f t="shared" si="26"/>
        <v>项</v>
      </c>
    </row>
    <row r="551" ht="36" hidden="1" customHeight="1" spans="1:7">
      <c r="A551" s="456" t="s">
        <v>1069</v>
      </c>
      <c r="B551" s="322" t="s">
        <v>1070</v>
      </c>
      <c r="C551" s="363">
        <v>0</v>
      </c>
      <c r="D551" s="323">
        <v>0</v>
      </c>
      <c r="E551" s="327" t="str">
        <f t="shared" si="24"/>
        <v/>
      </c>
      <c r="F551" s="293" t="str">
        <f t="shared" si="25"/>
        <v>否</v>
      </c>
      <c r="G551" s="173" t="str">
        <f t="shared" si="26"/>
        <v>项</v>
      </c>
    </row>
    <row r="552" ht="36" hidden="1" customHeight="1" spans="1:7">
      <c r="A552" s="456" t="s">
        <v>1071</v>
      </c>
      <c r="B552" s="322" t="s">
        <v>1072</v>
      </c>
      <c r="C552" s="363">
        <v>0</v>
      </c>
      <c r="D552" s="323">
        <v>0</v>
      </c>
      <c r="E552" s="327" t="str">
        <f t="shared" si="24"/>
        <v/>
      </c>
      <c r="F552" s="293" t="str">
        <f t="shared" si="25"/>
        <v>否</v>
      </c>
      <c r="G552" s="173" t="str">
        <f t="shared" si="26"/>
        <v>项</v>
      </c>
    </row>
    <row r="553" ht="36" hidden="1" customHeight="1" spans="1:7">
      <c r="A553" s="456" t="s">
        <v>1073</v>
      </c>
      <c r="B553" s="322" t="s">
        <v>1074</v>
      </c>
      <c r="C553" s="363">
        <v>0</v>
      </c>
      <c r="D553" s="323">
        <v>0</v>
      </c>
      <c r="E553" s="327" t="str">
        <f t="shared" si="24"/>
        <v/>
      </c>
      <c r="F553" s="293" t="str">
        <f t="shared" si="25"/>
        <v>否</v>
      </c>
      <c r="G553" s="173" t="str">
        <f t="shared" si="26"/>
        <v>项</v>
      </c>
    </row>
    <row r="554" ht="36" hidden="1" customHeight="1" spans="1:7">
      <c r="A554" s="458">
        <v>2080113</v>
      </c>
      <c r="B554" s="473" t="s">
        <v>344</v>
      </c>
      <c r="C554" s="363"/>
      <c r="D554" s="323">
        <v>0</v>
      </c>
      <c r="E554" s="327" t="str">
        <f t="shared" si="24"/>
        <v/>
      </c>
      <c r="F554" s="293" t="str">
        <f t="shared" si="25"/>
        <v>否</v>
      </c>
      <c r="G554" s="173" t="str">
        <f t="shared" si="26"/>
        <v>项</v>
      </c>
    </row>
    <row r="555" ht="36" hidden="1" customHeight="1" spans="1:7">
      <c r="A555" s="458">
        <v>2080114</v>
      </c>
      <c r="B555" s="473" t="s">
        <v>346</v>
      </c>
      <c r="C555" s="363"/>
      <c r="D555" s="323">
        <v>0</v>
      </c>
      <c r="E555" s="327" t="str">
        <f t="shared" si="24"/>
        <v/>
      </c>
      <c r="F555" s="293" t="str">
        <f t="shared" si="25"/>
        <v>否</v>
      </c>
      <c r="G555" s="173" t="str">
        <f t="shared" si="26"/>
        <v>项</v>
      </c>
    </row>
    <row r="556" ht="36" hidden="1" customHeight="1" spans="1:7">
      <c r="A556" s="458">
        <v>2080115</v>
      </c>
      <c r="B556" s="473" t="s">
        <v>348</v>
      </c>
      <c r="C556" s="363"/>
      <c r="D556" s="323">
        <v>0</v>
      </c>
      <c r="E556" s="327" t="str">
        <f t="shared" si="24"/>
        <v/>
      </c>
      <c r="F556" s="293" t="str">
        <f t="shared" si="25"/>
        <v>否</v>
      </c>
      <c r="G556" s="173" t="str">
        <f t="shared" si="26"/>
        <v>项</v>
      </c>
    </row>
    <row r="557" ht="36" hidden="1" customHeight="1" spans="1:7">
      <c r="A557" s="458">
        <v>2080116</v>
      </c>
      <c r="B557" s="473" t="s">
        <v>350</v>
      </c>
      <c r="C557" s="363"/>
      <c r="D557" s="323">
        <v>0</v>
      </c>
      <c r="E557" s="327" t="str">
        <f t="shared" si="24"/>
        <v/>
      </c>
      <c r="F557" s="293" t="str">
        <f t="shared" si="25"/>
        <v>否</v>
      </c>
      <c r="G557" s="173" t="str">
        <f t="shared" si="26"/>
        <v>项</v>
      </c>
    </row>
    <row r="558" ht="36" hidden="1" customHeight="1" spans="1:7">
      <c r="A558" s="458">
        <v>2080150</v>
      </c>
      <c r="B558" s="473" t="s">
        <v>195</v>
      </c>
      <c r="C558" s="363"/>
      <c r="D558" s="323">
        <v>0</v>
      </c>
      <c r="E558" s="327" t="str">
        <f t="shared" si="24"/>
        <v/>
      </c>
      <c r="F558" s="293" t="str">
        <f t="shared" si="25"/>
        <v>否</v>
      </c>
      <c r="G558" s="173" t="str">
        <f t="shared" si="26"/>
        <v>项</v>
      </c>
    </row>
    <row r="559" ht="36" hidden="1" customHeight="1" spans="1:7">
      <c r="A559" s="456" t="s">
        <v>1075</v>
      </c>
      <c r="B559" s="322" t="s">
        <v>1076</v>
      </c>
      <c r="C559" s="363">
        <v>0</v>
      </c>
      <c r="D559" s="323">
        <v>0</v>
      </c>
      <c r="E559" s="327" t="str">
        <f t="shared" si="24"/>
        <v/>
      </c>
      <c r="F559" s="293" t="str">
        <f t="shared" si="25"/>
        <v>否</v>
      </c>
      <c r="G559" s="173" t="str">
        <f t="shared" si="26"/>
        <v>项</v>
      </c>
    </row>
    <row r="560" ht="36" hidden="1" customHeight="1" spans="1:7">
      <c r="A560" s="455" t="s">
        <v>1077</v>
      </c>
      <c r="B560" s="317" t="s">
        <v>1078</v>
      </c>
      <c r="C560" s="363">
        <v>997</v>
      </c>
      <c r="D560" s="363">
        <v>1024</v>
      </c>
      <c r="E560" s="329">
        <f t="shared" si="24"/>
        <v>0.027</v>
      </c>
      <c r="F560" s="293" t="str">
        <f t="shared" si="25"/>
        <v>是</v>
      </c>
      <c r="G560" s="173" t="str">
        <f t="shared" si="26"/>
        <v>款</v>
      </c>
    </row>
    <row r="561" ht="36" hidden="1" customHeight="1" spans="1:7">
      <c r="A561" s="456" t="s">
        <v>1079</v>
      </c>
      <c r="B561" s="322" t="s">
        <v>177</v>
      </c>
      <c r="C561" s="363">
        <v>521</v>
      </c>
      <c r="D561" s="323">
        <v>544</v>
      </c>
      <c r="E561" s="327">
        <f t="shared" si="24"/>
        <v>0.044</v>
      </c>
      <c r="F561" s="293" t="str">
        <f t="shared" si="25"/>
        <v>是</v>
      </c>
      <c r="G561" s="173" t="str">
        <f t="shared" si="26"/>
        <v>项</v>
      </c>
    </row>
    <row r="562" ht="36" hidden="1" customHeight="1" spans="1:7">
      <c r="A562" s="456" t="s">
        <v>1080</v>
      </c>
      <c r="B562" s="322" t="s">
        <v>179</v>
      </c>
      <c r="C562" s="363">
        <v>160</v>
      </c>
      <c r="D562" s="323">
        <v>215</v>
      </c>
      <c r="E562" s="327">
        <f t="shared" si="24"/>
        <v>0.344</v>
      </c>
      <c r="F562" s="293" t="str">
        <f t="shared" si="25"/>
        <v>是</v>
      </c>
      <c r="G562" s="173" t="str">
        <f t="shared" si="26"/>
        <v>项</v>
      </c>
    </row>
    <row r="563" ht="36" hidden="1" customHeight="1" spans="1:7">
      <c r="A563" s="456" t="s">
        <v>1081</v>
      </c>
      <c r="B563" s="322" t="s">
        <v>181</v>
      </c>
      <c r="C563" s="363"/>
      <c r="D563" s="323">
        <v>0</v>
      </c>
      <c r="E563" s="327" t="str">
        <f t="shared" si="24"/>
        <v/>
      </c>
      <c r="F563" s="293" t="str">
        <f t="shared" si="25"/>
        <v>否</v>
      </c>
      <c r="G563" s="173" t="str">
        <f t="shared" si="26"/>
        <v>项</v>
      </c>
    </row>
    <row r="564" ht="36" hidden="1" customHeight="1" spans="1:7">
      <c r="A564" s="456" t="s">
        <v>1082</v>
      </c>
      <c r="B564" s="322" t="s">
        <v>1083</v>
      </c>
      <c r="C564" s="363"/>
      <c r="D564" s="323">
        <v>0</v>
      </c>
      <c r="E564" s="327" t="str">
        <f t="shared" si="24"/>
        <v/>
      </c>
      <c r="F564" s="293" t="str">
        <f t="shared" si="25"/>
        <v>否</v>
      </c>
      <c r="G564" s="173" t="str">
        <f t="shared" si="26"/>
        <v>项</v>
      </c>
    </row>
    <row r="565" ht="36" hidden="1" customHeight="1" spans="1:7">
      <c r="A565" s="456" t="s">
        <v>1084</v>
      </c>
      <c r="B565" s="322" t="s">
        <v>1085</v>
      </c>
      <c r="C565" s="363">
        <v>11</v>
      </c>
      <c r="D565" s="323">
        <v>0</v>
      </c>
      <c r="E565" s="327">
        <f t="shared" si="24"/>
        <v>-1</v>
      </c>
      <c r="F565" s="293" t="str">
        <f t="shared" si="25"/>
        <v>是</v>
      </c>
      <c r="G565" s="173" t="str">
        <f t="shared" si="26"/>
        <v>项</v>
      </c>
    </row>
    <row r="566" ht="36" hidden="1" customHeight="1" spans="1:7">
      <c r="A566" s="456" t="s">
        <v>1086</v>
      </c>
      <c r="B566" s="322" t="s">
        <v>1087</v>
      </c>
      <c r="C566" s="363"/>
      <c r="D566" s="323">
        <v>0</v>
      </c>
      <c r="E566" s="327" t="str">
        <f t="shared" si="24"/>
        <v/>
      </c>
      <c r="F566" s="293" t="str">
        <f t="shared" si="25"/>
        <v>否</v>
      </c>
      <c r="G566" s="173" t="str">
        <f t="shared" si="26"/>
        <v>项</v>
      </c>
    </row>
    <row r="567" ht="36" hidden="1" customHeight="1" spans="1:7">
      <c r="A567" s="456" t="s">
        <v>1088</v>
      </c>
      <c r="B567" s="322" t="s">
        <v>1089</v>
      </c>
      <c r="C567" s="363">
        <v>305</v>
      </c>
      <c r="D567" s="323">
        <v>265</v>
      </c>
      <c r="E567" s="327">
        <f t="shared" si="24"/>
        <v>-0.131</v>
      </c>
      <c r="F567" s="293" t="str">
        <f t="shared" si="25"/>
        <v>是</v>
      </c>
      <c r="G567" s="173" t="str">
        <f t="shared" si="26"/>
        <v>项</v>
      </c>
    </row>
    <row r="568" ht="36" hidden="1" customHeight="1" spans="1:7">
      <c r="A568" s="455" t="s">
        <v>1090</v>
      </c>
      <c r="B568" s="317" t="s">
        <v>1091</v>
      </c>
      <c r="C568" s="363">
        <v>0</v>
      </c>
      <c r="D568" s="363">
        <v>0</v>
      </c>
      <c r="E568" s="329" t="str">
        <f t="shared" si="24"/>
        <v/>
      </c>
      <c r="F568" s="293" t="str">
        <f t="shared" si="25"/>
        <v>否</v>
      </c>
      <c r="G568" s="173" t="str">
        <f t="shared" si="26"/>
        <v>款</v>
      </c>
    </row>
    <row r="569" ht="36" hidden="1" customHeight="1" spans="1:7">
      <c r="A569" s="456" t="s">
        <v>1092</v>
      </c>
      <c r="B569" s="322" t="s">
        <v>1093</v>
      </c>
      <c r="C569" s="363">
        <v>0</v>
      </c>
      <c r="D569" s="323">
        <v>0</v>
      </c>
      <c r="E569" s="327" t="str">
        <f t="shared" si="24"/>
        <v/>
      </c>
      <c r="F569" s="293" t="str">
        <f t="shared" si="25"/>
        <v>否</v>
      </c>
      <c r="G569" s="173" t="str">
        <f t="shared" si="26"/>
        <v>项</v>
      </c>
    </row>
    <row r="570" ht="36" hidden="1" customHeight="1" spans="1:7">
      <c r="A570" s="455" t="s">
        <v>1094</v>
      </c>
      <c r="B570" s="317" t="s">
        <v>1095</v>
      </c>
      <c r="C570" s="363">
        <v>11230</v>
      </c>
      <c r="D570" s="363">
        <v>10863</v>
      </c>
      <c r="E570" s="329">
        <f t="shared" si="24"/>
        <v>-0.033</v>
      </c>
      <c r="F570" s="293" t="str">
        <f t="shared" si="25"/>
        <v>是</v>
      </c>
      <c r="G570" s="173" t="str">
        <f t="shared" si="26"/>
        <v>款</v>
      </c>
    </row>
    <row r="571" ht="36" hidden="1" customHeight="1" spans="1:7">
      <c r="A571" s="456" t="s">
        <v>1096</v>
      </c>
      <c r="B571" s="322" t="s">
        <v>1097</v>
      </c>
      <c r="C571" s="363">
        <v>2079</v>
      </c>
      <c r="D571" s="323">
        <v>1895</v>
      </c>
      <c r="E571" s="327">
        <f t="shared" si="24"/>
        <v>-0.089</v>
      </c>
      <c r="F571" s="293" t="str">
        <f t="shared" si="25"/>
        <v>是</v>
      </c>
      <c r="G571" s="173" t="str">
        <f t="shared" si="26"/>
        <v>项</v>
      </c>
    </row>
    <row r="572" ht="36" hidden="1" customHeight="1" spans="1:7">
      <c r="A572" s="456" t="s">
        <v>1098</v>
      </c>
      <c r="B572" s="322" t="s">
        <v>1099</v>
      </c>
      <c r="C572" s="363">
        <v>2264</v>
      </c>
      <c r="D572" s="323">
        <v>2215</v>
      </c>
      <c r="E572" s="327">
        <f t="shared" si="24"/>
        <v>-0.022</v>
      </c>
      <c r="F572" s="293" t="str">
        <f t="shared" si="25"/>
        <v>是</v>
      </c>
      <c r="G572" s="173" t="str">
        <f t="shared" si="26"/>
        <v>项</v>
      </c>
    </row>
    <row r="573" ht="36" hidden="1" customHeight="1" spans="1:7">
      <c r="A573" s="456" t="s">
        <v>1100</v>
      </c>
      <c r="B573" s="322" t="s">
        <v>1101</v>
      </c>
      <c r="C573" s="363">
        <v>0</v>
      </c>
      <c r="D573" s="323">
        <v>0</v>
      </c>
      <c r="E573" s="327" t="str">
        <f t="shared" si="24"/>
        <v/>
      </c>
      <c r="F573" s="293" t="str">
        <f t="shared" si="25"/>
        <v>否</v>
      </c>
      <c r="G573" s="173" t="str">
        <f t="shared" si="26"/>
        <v>项</v>
      </c>
    </row>
    <row r="574" ht="36" hidden="1" customHeight="1" spans="1:7">
      <c r="A574" s="456" t="s">
        <v>1102</v>
      </c>
      <c r="B574" s="322" t="s">
        <v>1103</v>
      </c>
      <c r="C574" s="363">
        <v>5657</v>
      </c>
      <c r="D574" s="323">
        <v>5544</v>
      </c>
      <c r="E574" s="327">
        <f t="shared" si="24"/>
        <v>-0.02</v>
      </c>
      <c r="F574" s="293" t="str">
        <f t="shared" si="25"/>
        <v>是</v>
      </c>
      <c r="G574" s="173" t="str">
        <f t="shared" si="26"/>
        <v>项</v>
      </c>
    </row>
    <row r="575" ht="36" hidden="1" customHeight="1" spans="1:7">
      <c r="A575" s="456" t="s">
        <v>1104</v>
      </c>
      <c r="B575" s="322" t="s">
        <v>1105</v>
      </c>
      <c r="C575" s="363">
        <v>550</v>
      </c>
      <c r="D575" s="323">
        <v>385</v>
      </c>
      <c r="E575" s="327">
        <f t="shared" si="24"/>
        <v>-0.3</v>
      </c>
      <c r="F575" s="293" t="str">
        <f t="shared" si="25"/>
        <v>是</v>
      </c>
      <c r="G575" s="173" t="str">
        <f t="shared" si="26"/>
        <v>项</v>
      </c>
    </row>
    <row r="576" ht="36" hidden="1" customHeight="1" spans="1:7">
      <c r="A576" s="456" t="s">
        <v>1106</v>
      </c>
      <c r="B576" s="322" t="s">
        <v>1107</v>
      </c>
      <c r="C576" s="363">
        <v>640</v>
      </c>
      <c r="D576" s="323">
        <v>815</v>
      </c>
      <c r="E576" s="327">
        <f t="shared" si="24"/>
        <v>0.273</v>
      </c>
      <c r="F576" s="293" t="str">
        <f t="shared" si="25"/>
        <v>是</v>
      </c>
      <c r="G576" s="173" t="str">
        <f t="shared" si="26"/>
        <v>项</v>
      </c>
    </row>
    <row r="577" ht="36" hidden="1" customHeight="1" spans="1:7">
      <c r="A577" s="458">
        <v>2080508</v>
      </c>
      <c r="B577" s="473" t="s">
        <v>1108</v>
      </c>
      <c r="C577" s="363"/>
      <c r="D577" s="323">
        <v>9</v>
      </c>
      <c r="E577" s="327" t="str">
        <f t="shared" si="24"/>
        <v/>
      </c>
      <c r="F577" s="293" t="str">
        <f t="shared" si="25"/>
        <v>是</v>
      </c>
      <c r="G577" s="173" t="str">
        <f t="shared" si="26"/>
        <v>项</v>
      </c>
    </row>
    <row r="578" ht="36" hidden="1" customHeight="1" spans="1:7">
      <c r="A578" s="456" t="s">
        <v>1109</v>
      </c>
      <c r="B578" s="322" t="s">
        <v>1110</v>
      </c>
      <c r="C578" s="363">
        <v>40</v>
      </c>
      <c r="D578" s="323">
        <v>0</v>
      </c>
      <c r="E578" s="327">
        <f t="shared" si="24"/>
        <v>-1</v>
      </c>
      <c r="F578" s="293" t="str">
        <f t="shared" si="25"/>
        <v>是</v>
      </c>
      <c r="G578" s="173" t="str">
        <f t="shared" si="26"/>
        <v>项</v>
      </c>
    </row>
    <row r="579" ht="36" hidden="1" customHeight="1" spans="1:7">
      <c r="A579" s="455" t="s">
        <v>1111</v>
      </c>
      <c r="B579" s="317" t="s">
        <v>1112</v>
      </c>
      <c r="C579" s="363">
        <v>4</v>
      </c>
      <c r="D579" s="363">
        <v>3</v>
      </c>
      <c r="E579" s="329">
        <f t="shared" si="24"/>
        <v>-0.25</v>
      </c>
      <c r="F579" s="293" t="str">
        <f t="shared" si="25"/>
        <v>是</v>
      </c>
      <c r="G579" s="173" t="str">
        <f t="shared" si="26"/>
        <v>款</v>
      </c>
    </row>
    <row r="580" ht="36" hidden="1" customHeight="1" spans="1:7">
      <c r="A580" s="456" t="s">
        <v>1113</v>
      </c>
      <c r="B580" s="322" t="s">
        <v>1114</v>
      </c>
      <c r="C580" s="363">
        <v>0</v>
      </c>
      <c r="D580" s="323">
        <v>0</v>
      </c>
      <c r="E580" s="327" t="str">
        <f t="shared" ref="E580:E643" si="27">IF(C580&gt;0,D580/C580-1,IF(C580&lt;0,-(D580/C580-1),""))</f>
        <v/>
      </c>
      <c r="F580" s="293" t="str">
        <f t="shared" ref="F580:F643" si="28">IF(LEN(A580)=3,"是",IF(B580&lt;&gt;"",IF(SUM(C580:D580)&lt;&gt;0,"是","否"),"是"))</f>
        <v>否</v>
      </c>
      <c r="G580" s="173" t="str">
        <f t="shared" ref="G580:G643" si="29">IF(LEN(A580)=3,"类",IF(LEN(A580)=5,"款","项"))</f>
        <v>项</v>
      </c>
    </row>
    <row r="581" ht="36" hidden="1" customHeight="1" spans="1:7">
      <c r="A581" s="456" t="s">
        <v>1115</v>
      </c>
      <c r="B581" s="322" t="s">
        <v>1116</v>
      </c>
      <c r="C581" s="363">
        <v>0</v>
      </c>
      <c r="D581" s="323">
        <v>0</v>
      </c>
      <c r="E581" s="327" t="str">
        <f t="shared" si="27"/>
        <v/>
      </c>
      <c r="F581" s="293" t="str">
        <f t="shared" si="28"/>
        <v>否</v>
      </c>
      <c r="G581" s="173" t="str">
        <f t="shared" si="29"/>
        <v>项</v>
      </c>
    </row>
    <row r="582" ht="36" hidden="1" customHeight="1" spans="1:7">
      <c r="A582" s="456" t="s">
        <v>1117</v>
      </c>
      <c r="B582" s="322" t="s">
        <v>1118</v>
      </c>
      <c r="C582" s="363">
        <v>4</v>
      </c>
      <c r="D582" s="323">
        <v>3</v>
      </c>
      <c r="E582" s="327">
        <f t="shared" si="27"/>
        <v>-0.25</v>
      </c>
      <c r="F582" s="293" t="str">
        <f t="shared" si="28"/>
        <v>是</v>
      </c>
      <c r="G582" s="173" t="str">
        <f t="shared" si="29"/>
        <v>项</v>
      </c>
    </row>
    <row r="583" ht="36" hidden="1" customHeight="1" spans="1:7">
      <c r="A583" s="455" t="s">
        <v>1119</v>
      </c>
      <c r="B583" s="317" t="s">
        <v>1120</v>
      </c>
      <c r="C583" s="363">
        <v>656</v>
      </c>
      <c r="D583" s="363">
        <v>216</v>
      </c>
      <c r="E583" s="329">
        <f t="shared" si="27"/>
        <v>-0.671</v>
      </c>
      <c r="F583" s="293" t="str">
        <f t="shared" si="28"/>
        <v>是</v>
      </c>
      <c r="G583" s="173" t="str">
        <f t="shared" si="29"/>
        <v>款</v>
      </c>
    </row>
    <row r="584" ht="36" hidden="1" customHeight="1" spans="1:7">
      <c r="A584" s="456" t="s">
        <v>1121</v>
      </c>
      <c r="B584" s="322" t="s">
        <v>1122</v>
      </c>
      <c r="C584" s="363">
        <v>0</v>
      </c>
      <c r="D584" s="323">
        <v>0</v>
      </c>
      <c r="E584" s="327" t="str">
        <f t="shared" si="27"/>
        <v/>
      </c>
      <c r="F584" s="293" t="str">
        <f t="shared" si="28"/>
        <v>否</v>
      </c>
      <c r="G584" s="173" t="str">
        <f t="shared" si="29"/>
        <v>项</v>
      </c>
    </row>
    <row r="585" ht="36" hidden="1" customHeight="1" spans="1:7">
      <c r="A585" s="456" t="s">
        <v>1123</v>
      </c>
      <c r="B585" s="322" t="s">
        <v>1124</v>
      </c>
      <c r="C585" s="363">
        <v>45</v>
      </c>
      <c r="D585" s="323">
        <v>0</v>
      </c>
      <c r="E585" s="327">
        <f t="shared" si="27"/>
        <v>-1</v>
      </c>
      <c r="F585" s="293" t="str">
        <f t="shared" si="28"/>
        <v>是</v>
      </c>
      <c r="G585" s="173" t="str">
        <f t="shared" si="29"/>
        <v>项</v>
      </c>
    </row>
    <row r="586" ht="36" hidden="1" customHeight="1" spans="1:7">
      <c r="A586" s="456" t="s">
        <v>1125</v>
      </c>
      <c r="B586" s="322" t="s">
        <v>1126</v>
      </c>
      <c r="C586" s="363">
        <v>405</v>
      </c>
      <c r="D586" s="323">
        <v>90</v>
      </c>
      <c r="E586" s="327">
        <f t="shared" si="27"/>
        <v>-0.778</v>
      </c>
      <c r="F586" s="293" t="str">
        <f t="shared" si="28"/>
        <v>是</v>
      </c>
      <c r="G586" s="173" t="str">
        <f t="shared" si="29"/>
        <v>项</v>
      </c>
    </row>
    <row r="587" ht="36" hidden="1" customHeight="1" spans="1:7">
      <c r="A587" s="456" t="s">
        <v>1127</v>
      </c>
      <c r="B587" s="322" t="s">
        <v>1128</v>
      </c>
      <c r="C587" s="363">
        <v>34</v>
      </c>
      <c r="D587" s="323">
        <v>56</v>
      </c>
      <c r="E587" s="327">
        <f t="shared" si="27"/>
        <v>0.647</v>
      </c>
      <c r="F587" s="293" t="str">
        <f t="shared" si="28"/>
        <v>是</v>
      </c>
      <c r="G587" s="173" t="str">
        <f t="shared" si="29"/>
        <v>项</v>
      </c>
    </row>
    <row r="588" ht="36" hidden="1" customHeight="1" spans="1:7">
      <c r="A588" s="456" t="s">
        <v>1129</v>
      </c>
      <c r="B588" s="322" t="s">
        <v>1130</v>
      </c>
      <c r="C588" s="363">
        <v>0</v>
      </c>
      <c r="D588" s="323">
        <v>0</v>
      </c>
      <c r="E588" s="327" t="str">
        <f t="shared" si="27"/>
        <v/>
      </c>
      <c r="F588" s="293" t="str">
        <f t="shared" si="28"/>
        <v>否</v>
      </c>
      <c r="G588" s="173" t="str">
        <f t="shared" si="29"/>
        <v>项</v>
      </c>
    </row>
    <row r="589" ht="36" hidden="1" customHeight="1" spans="1:7">
      <c r="A589" s="456" t="s">
        <v>1131</v>
      </c>
      <c r="B589" s="322" t="s">
        <v>1132</v>
      </c>
      <c r="C589" s="363">
        <v>18</v>
      </c>
      <c r="D589" s="323">
        <v>15</v>
      </c>
      <c r="E589" s="327">
        <f t="shared" si="27"/>
        <v>-0.167</v>
      </c>
      <c r="F589" s="293" t="str">
        <f t="shared" si="28"/>
        <v>是</v>
      </c>
      <c r="G589" s="173" t="str">
        <f t="shared" si="29"/>
        <v>项</v>
      </c>
    </row>
    <row r="590" ht="36" hidden="1" customHeight="1" spans="1:7">
      <c r="A590" s="456" t="s">
        <v>1133</v>
      </c>
      <c r="B590" s="322" t="s">
        <v>1134</v>
      </c>
      <c r="C590" s="363">
        <v>0</v>
      </c>
      <c r="D590" s="323">
        <v>0</v>
      </c>
      <c r="E590" s="327" t="str">
        <f t="shared" si="27"/>
        <v/>
      </c>
      <c r="F590" s="293" t="str">
        <f t="shared" si="28"/>
        <v>否</v>
      </c>
      <c r="G590" s="173" t="str">
        <f t="shared" si="29"/>
        <v>项</v>
      </c>
    </row>
    <row r="591" ht="36" hidden="1" customHeight="1" spans="1:7">
      <c r="A591" s="456" t="s">
        <v>1135</v>
      </c>
      <c r="B591" s="322" t="s">
        <v>1136</v>
      </c>
      <c r="C591" s="363">
        <v>50</v>
      </c>
      <c r="D591" s="323">
        <v>0</v>
      </c>
      <c r="E591" s="327">
        <f t="shared" si="27"/>
        <v>-1</v>
      </c>
      <c r="F591" s="293" t="str">
        <f t="shared" si="28"/>
        <v>是</v>
      </c>
      <c r="G591" s="173" t="str">
        <f t="shared" si="29"/>
        <v>项</v>
      </c>
    </row>
    <row r="592" ht="36" hidden="1" customHeight="1" spans="1:7">
      <c r="A592" s="456" t="s">
        <v>1137</v>
      </c>
      <c r="B592" s="322" t="s">
        <v>1138</v>
      </c>
      <c r="C592" s="363">
        <v>104</v>
      </c>
      <c r="D592" s="323">
        <v>55</v>
      </c>
      <c r="E592" s="327">
        <f t="shared" si="27"/>
        <v>-0.471</v>
      </c>
      <c r="F592" s="293" t="str">
        <f t="shared" si="28"/>
        <v>是</v>
      </c>
      <c r="G592" s="173" t="str">
        <f t="shared" si="29"/>
        <v>项</v>
      </c>
    </row>
    <row r="593" ht="36" hidden="1" customHeight="1" spans="1:7">
      <c r="A593" s="455" t="s">
        <v>1139</v>
      </c>
      <c r="B593" s="317" t="s">
        <v>1140</v>
      </c>
      <c r="C593" s="363">
        <v>1531</v>
      </c>
      <c r="D593" s="363">
        <v>1476</v>
      </c>
      <c r="E593" s="329">
        <f t="shared" si="27"/>
        <v>-0.036</v>
      </c>
      <c r="F593" s="293" t="str">
        <f t="shared" si="28"/>
        <v>是</v>
      </c>
      <c r="G593" s="173" t="str">
        <f t="shared" si="29"/>
        <v>款</v>
      </c>
    </row>
    <row r="594" ht="36" hidden="1" customHeight="1" spans="1:7">
      <c r="A594" s="456" t="s">
        <v>1141</v>
      </c>
      <c r="B594" s="322" t="s">
        <v>1142</v>
      </c>
      <c r="C594" s="363">
        <v>68</v>
      </c>
      <c r="D594" s="323">
        <v>45</v>
      </c>
      <c r="E594" s="327">
        <f t="shared" si="27"/>
        <v>-0.338</v>
      </c>
      <c r="F594" s="293" t="str">
        <f t="shared" si="28"/>
        <v>是</v>
      </c>
      <c r="G594" s="173" t="str">
        <f t="shared" si="29"/>
        <v>项</v>
      </c>
    </row>
    <row r="595" ht="36" hidden="1" customHeight="1" spans="1:7">
      <c r="A595" s="456" t="s">
        <v>1143</v>
      </c>
      <c r="B595" s="322" t="s">
        <v>1144</v>
      </c>
      <c r="C595" s="363">
        <v>179</v>
      </c>
      <c r="D595" s="323">
        <v>198</v>
      </c>
      <c r="E595" s="327">
        <f t="shared" si="27"/>
        <v>0.106</v>
      </c>
      <c r="F595" s="293" t="str">
        <f t="shared" si="28"/>
        <v>是</v>
      </c>
      <c r="G595" s="173" t="str">
        <f t="shared" si="29"/>
        <v>项</v>
      </c>
    </row>
    <row r="596" ht="36" hidden="1" customHeight="1" spans="1:7">
      <c r="A596" s="456" t="s">
        <v>1145</v>
      </c>
      <c r="B596" s="322" t="s">
        <v>1146</v>
      </c>
      <c r="C596" s="363">
        <v>537</v>
      </c>
      <c r="D596" s="323">
        <v>506</v>
      </c>
      <c r="E596" s="327">
        <f t="shared" si="27"/>
        <v>-0.058</v>
      </c>
      <c r="F596" s="293" t="str">
        <f t="shared" si="28"/>
        <v>是</v>
      </c>
      <c r="G596" s="173" t="str">
        <f t="shared" si="29"/>
        <v>项</v>
      </c>
    </row>
    <row r="597" s="422" customFormat="1" ht="36" hidden="1" customHeight="1" spans="1:7">
      <c r="A597" s="456" t="s">
        <v>1147</v>
      </c>
      <c r="B597" s="322" t="s">
        <v>1148</v>
      </c>
      <c r="C597" s="363">
        <v>0</v>
      </c>
      <c r="D597" s="323">
        <v>2</v>
      </c>
      <c r="E597" s="327" t="str">
        <f t="shared" si="27"/>
        <v/>
      </c>
      <c r="F597" s="293" t="str">
        <f t="shared" si="28"/>
        <v>是</v>
      </c>
      <c r="G597" s="173" t="str">
        <f t="shared" si="29"/>
        <v>项</v>
      </c>
    </row>
    <row r="598" ht="36" hidden="1" customHeight="1" spans="1:7">
      <c r="A598" s="456" t="s">
        <v>1149</v>
      </c>
      <c r="B598" s="322" t="s">
        <v>1150</v>
      </c>
      <c r="C598" s="363">
        <v>108</v>
      </c>
      <c r="D598" s="323">
        <v>104</v>
      </c>
      <c r="E598" s="327">
        <f t="shared" si="27"/>
        <v>-0.037</v>
      </c>
      <c r="F598" s="293" t="str">
        <f t="shared" si="28"/>
        <v>是</v>
      </c>
      <c r="G598" s="173" t="str">
        <f t="shared" si="29"/>
        <v>项</v>
      </c>
    </row>
    <row r="599" ht="36" hidden="1" customHeight="1" spans="1:7">
      <c r="A599" s="456" t="s">
        <v>1151</v>
      </c>
      <c r="B599" s="322" t="s">
        <v>1152</v>
      </c>
      <c r="C599" s="363">
        <v>212</v>
      </c>
      <c r="D599" s="323">
        <v>226</v>
      </c>
      <c r="E599" s="327">
        <f t="shared" si="27"/>
        <v>0.066</v>
      </c>
      <c r="F599" s="293" t="str">
        <f t="shared" si="28"/>
        <v>是</v>
      </c>
      <c r="G599" s="173" t="str">
        <f t="shared" si="29"/>
        <v>项</v>
      </c>
    </row>
    <row r="600" ht="36" hidden="1" customHeight="1" spans="1:7">
      <c r="A600" s="456" t="s">
        <v>1153</v>
      </c>
      <c r="B600" s="322" t="s">
        <v>1154</v>
      </c>
      <c r="C600" s="363">
        <v>427</v>
      </c>
      <c r="D600" s="323">
        <v>395</v>
      </c>
      <c r="E600" s="327">
        <f t="shared" si="27"/>
        <v>-0.075</v>
      </c>
      <c r="F600" s="293" t="str">
        <f t="shared" si="28"/>
        <v>是</v>
      </c>
      <c r="G600" s="173" t="str">
        <f t="shared" si="29"/>
        <v>项</v>
      </c>
    </row>
    <row r="601" ht="36" hidden="1" customHeight="1" spans="1:7">
      <c r="A601" s="455" t="s">
        <v>1155</v>
      </c>
      <c r="B601" s="317" t="s">
        <v>1156</v>
      </c>
      <c r="C601" s="363">
        <v>111</v>
      </c>
      <c r="D601" s="363">
        <v>206</v>
      </c>
      <c r="E601" s="329">
        <f t="shared" si="27"/>
        <v>0.856</v>
      </c>
      <c r="F601" s="293" t="str">
        <f t="shared" si="28"/>
        <v>是</v>
      </c>
      <c r="G601" s="173" t="str">
        <f t="shared" si="29"/>
        <v>款</v>
      </c>
    </row>
    <row r="602" s="422" customFormat="1" ht="36" hidden="1" customHeight="1" spans="1:7">
      <c r="A602" s="456" t="s">
        <v>1157</v>
      </c>
      <c r="B602" s="322" t="s">
        <v>1158</v>
      </c>
      <c r="C602" s="363">
        <v>44</v>
      </c>
      <c r="D602" s="323">
        <v>40</v>
      </c>
      <c r="E602" s="327">
        <f t="shared" si="27"/>
        <v>-0.091</v>
      </c>
      <c r="F602" s="293" t="str">
        <f t="shared" si="28"/>
        <v>是</v>
      </c>
      <c r="G602" s="173" t="str">
        <f t="shared" si="29"/>
        <v>项</v>
      </c>
    </row>
    <row r="603" ht="36" hidden="1" customHeight="1" spans="1:7">
      <c r="A603" s="456" t="s">
        <v>1159</v>
      </c>
      <c r="B603" s="322" t="s">
        <v>1160</v>
      </c>
      <c r="C603" s="363">
        <v>35</v>
      </c>
      <c r="D603" s="323">
        <v>20</v>
      </c>
      <c r="E603" s="327">
        <f t="shared" si="27"/>
        <v>-0.429</v>
      </c>
      <c r="F603" s="293" t="str">
        <f t="shared" si="28"/>
        <v>是</v>
      </c>
      <c r="G603" s="173" t="str">
        <f t="shared" si="29"/>
        <v>项</v>
      </c>
    </row>
    <row r="604" ht="36" hidden="1" customHeight="1" spans="1:7">
      <c r="A604" s="456" t="s">
        <v>1161</v>
      </c>
      <c r="B604" s="322" t="s">
        <v>1162</v>
      </c>
      <c r="C604" s="363">
        <v>0</v>
      </c>
      <c r="D604" s="323">
        <v>6</v>
      </c>
      <c r="E604" s="327" t="str">
        <f t="shared" si="27"/>
        <v/>
      </c>
      <c r="F604" s="293" t="str">
        <f t="shared" si="28"/>
        <v>是</v>
      </c>
      <c r="G604" s="173" t="str">
        <f t="shared" si="29"/>
        <v>项</v>
      </c>
    </row>
    <row r="605" ht="36" hidden="1" customHeight="1" spans="1:7">
      <c r="A605" s="456" t="s">
        <v>1163</v>
      </c>
      <c r="B605" s="322" t="s">
        <v>1164</v>
      </c>
      <c r="C605" s="363">
        <v>16</v>
      </c>
      <c r="D605" s="323">
        <v>6</v>
      </c>
      <c r="E605" s="327">
        <f t="shared" si="27"/>
        <v>-0.625</v>
      </c>
      <c r="F605" s="293" t="str">
        <f t="shared" si="28"/>
        <v>是</v>
      </c>
      <c r="G605" s="173" t="str">
        <f t="shared" si="29"/>
        <v>项</v>
      </c>
    </row>
    <row r="606" ht="36" hidden="1" customHeight="1" spans="1:7">
      <c r="A606" s="456" t="s">
        <v>1165</v>
      </c>
      <c r="B606" s="322" t="s">
        <v>1166</v>
      </c>
      <c r="C606" s="363">
        <v>16</v>
      </c>
      <c r="D606" s="323">
        <v>9</v>
      </c>
      <c r="E606" s="327">
        <f t="shared" si="27"/>
        <v>-0.438</v>
      </c>
      <c r="F606" s="293" t="str">
        <f t="shared" si="28"/>
        <v>是</v>
      </c>
      <c r="G606" s="173" t="str">
        <f t="shared" si="29"/>
        <v>项</v>
      </c>
    </row>
    <row r="607" ht="36" hidden="1" customHeight="1" spans="1:7">
      <c r="A607" s="456" t="s">
        <v>1167</v>
      </c>
      <c r="B607" s="322" t="s">
        <v>1168</v>
      </c>
      <c r="C607" s="363">
        <v>0</v>
      </c>
      <c r="D607" s="323">
        <v>125</v>
      </c>
      <c r="E607" s="327" t="str">
        <f t="shared" si="27"/>
        <v/>
      </c>
      <c r="F607" s="293" t="str">
        <f t="shared" si="28"/>
        <v>是</v>
      </c>
      <c r="G607" s="173" t="str">
        <f t="shared" si="29"/>
        <v>项</v>
      </c>
    </row>
    <row r="608" ht="36" hidden="1" customHeight="1" spans="1:7">
      <c r="A608" s="455" t="s">
        <v>1169</v>
      </c>
      <c r="B608" s="317" t="s">
        <v>1170</v>
      </c>
      <c r="C608" s="363">
        <v>624</v>
      </c>
      <c r="D608" s="363">
        <v>801</v>
      </c>
      <c r="E608" s="329">
        <f t="shared" si="27"/>
        <v>0.284</v>
      </c>
      <c r="F608" s="293" t="str">
        <f t="shared" si="28"/>
        <v>是</v>
      </c>
      <c r="G608" s="173" t="str">
        <f t="shared" si="29"/>
        <v>款</v>
      </c>
    </row>
    <row r="609" ht="36" hidden="1" customHeight="1" spans="1:7">
      <c r="A609" s="456" t="s">
        <v>1171</v>
      </c>
      <c r="B609" s="322" t="s">
        <v>1172</v>
      </c>
      <c r="C609" s="363">
        <v>24</v>
      </c>
      <c r="D609" s="323">
        <v>43</v>
      </c>
      <c r="E609" s="327">
        <f t="shared" si="27"/>
        <v>0.792</v>
      </c>
      <c r="F609" s="293" t="str">
        <f t="shared" si="28"/>
        <v>是</v>
      </c>
      <c r="G609" s="173" t="str">
        <f t="shared" si="29"/>
        <v>项</v>
      </c>
    </row>
    <row r="610" ht="36" hidden="1" customHeight="1" spans="1:7">
      <c r="A610" s="456" t="s">
        <v>1173</v>
      </c>
      <c r="B610" s="322" t="s">
        <v>1174</v>
      </c>
      <c r="C610" s="363">
        <v>372</v>
      </c>
      <c r="D610" s="323">
        <v>300</v>
      </c>
      <c r="E610" s="327">
        <f t="shared" si="27"/>
        <v>-0.194</v>
      </c>
      <c r="F610" s="293" t="str">
        <f t="shared" si="28"/>
        <v>是</v>
      </c>
      <c r="G610" s="173" t="str">
        <f t="shared" si="29"/>
        <v>项</v>
      </c>
    </row>
    <row r="611" ht="36" hidden="1" customHeight="1" spans="1:7">
      <c r="A611" s="456" t="s">
        <v>1175</v>
      </c>
      <c r="B611" s="322" t="s">
        <v>1176</v>
      </c>
      <c r="C611" s="363">
        <v>0</v>
      </c>
      <c r="D611" s="323">
        <v>0</v>
      </c>
      <c r="E611" s="327" t="str">
        <f t="shared" si="27"/>
        <v/>
      </c>
      <c r="F611" s="293" t="str">
        <f t="shared" si="28"/>
        <v>否</v>
      </c>
      <c r="G611" s="173" t="str">
        <f t="shared" si="29"/>
        <v>项</v>
      </c>
    </row>
    <row r="612" ht="36" hidden="1" customHeight="1" spans="1:7">
      <c r="A612" s="456" t="s">
        <v>1177</v>
      </c>
      <c r="B612" s="322" t="s">
        <v>1178</v>
      </c>
      <c r="C612" s="363">
        <v>48</v>
      </c>
      <c r="D612" s="323">
        <v>435</v>
      </c>
      <c r="E612" s="327">
        <f t="shared" si="27"/>
        <v>8.063</v>
      </c>
      <c r="F612" s="293" t="str">
        <f t="shared" si="28"/>
        <v>是</v>
      </c>
      <c r="G612" s="173" t="str">
        <f t="shared" si="29"/>
        <v>项</v>
      </c>
    </row>
    <row r="613" ht="36" hidden="1" customHeight="1" spans="1:7">
      <c r="A613" s="456" t="s">
        <v>1179</v>
      </c>
      <c r="B613" s="322" t="s">
        <v>1180</v>
      </c>
      <c r="C613" s="363">
        <v>0</v>
      </c>
      <c r="D613" s="323">
        <v>0</v>
      </c>
      <c r="E613" s="327" t="str">
        <f t="shared" si="27"/>
        <v/>
      </c>
      <c r="F613" s="293" t="str">
        <f t="shared" si="28"/>
        <v>否</v>
      </c>
      <c r="G613" s="173" t="str">
        <f t="shared" si="29"/>
        <v>项</v>
      </c>
    </row>
    <row r="614" ht="36" hidden="1" customHeight="1" spans="1:7">
      <c r="A614" s="456" t="s">
        <v>1181</v>
      </c>
      <c r="B614" s="322" t="s">
        <v>1182</v>
      </c>
      <c r="C614" s="363"/>
      <c r="D614" s="323">
        <v>0</v>
      </c>
      <c r="E614" s="327" t="str">
        <f t="shared" si="27"/>
        <v/>
      </c>
      <c r="F614" s="293" t="str">
        <f t="shared" si="28"/>
        <v>否</v>
      </c>
      <c r="G614" s="173" t="str">
        <f t="shared" si="29"/>
        <v>项</v>
      </c>
    </row>
    <row r="615" ht="36" hidden="1" customHeight="1" spans="1:7">
      <c r="A615" s="456" t="s">
        <v>1183</v>
      </c>
      <c r="B615" s="322" t="s">
        <v>1184</v>
      </c>
      <c r="C615" s="363">
        <v>180</v>
      </c>
      <c r="D615" s="323">
        <v>23</v>
      </c>
      <c r="E615" s="327">
        <f t="shared" si="27"/>
        <v>-0.872</v>
      </c>
      <c r="F615" s="293" t="str">
        <f t="shared" si="28"/>
        <v>是</v>
      </c>
      <c r="G615" s="173" t="str">
        <f t="shared" si="29"/>
        <v>项</v>
      </c>
    </row>
    <row r="616" ht="36" hidden="1" customHeight="1" spans="1:7">
      <c r="A616" s="455" t="s">
        <v>1185</v>
      </c>
      <c r="B616" s="317" t="s">
        <v>1186</v>
      </c>
      <c r="C616" s="363">
        <v>1000</v>
      </c>
      <c r="D616" s="363">
        <v>994</v>
      </c>
      <c r="E616" s="329">
        <f t="shared" si="27"/>
        <v>-0.006</v>
      </c>
      <c r="F616" s="293" t="str">
        <f t="shared" si="28"/>
        <v>是</v>
      </c>
      <c r="G616" s="173" t="str">
        <f t="shared" si="29"/>
        <v>款</v>
      </c>
    </row>
    <row r="617" ht="36" hidden="1" customHeight="1" spans="1:7">
      <c r="A617" s="456" t="s">
        <v>1187</v>
      </c>
      <c r="B617" s="322" t="s">
        <v>177</v>
      </c>
      <c r="C617" s="363">
        <v>136</v>
      </c>
      <c r="D617" s="323">
        <v>142</v>
      </c>
      <c r="E617" s="327">
        <f t="shared" si="27"/>
        <v>0.044</v>
      </c>
      <c r="F617" s="293" t="str">
        <f t="shared" si="28"/>
        <v>是</v>
      </c>
      <c r="G617" s="173" t="str">
        <f t="shared" si="29"/>
        <v>项</v>
      </c>
    </row>
    <row r="618" ht="36" hidden="1" customHeight="1" spans="1:7">
      <c r="A618" s="456" t="s">
        <v>1188</v>
      </c>
      <c r="B618" s="322" t="s">
        <v>179</v>
      </c>
      <c r="C618" s="363">
        <v>65</v>
      </c>
      <c r="D618" s="323">
        <v>25</v>
      </c>
      <c r="E618" s="327">
        <f t="shared" si="27"/>
        <v>-0.615</v>
      </c>
      <c r="F618" s="293" t="str">
        <f t="shared" si="28"/>
        <v>是</v>
      </c>
      <c r="G618" s="173" t="str">
        <f t="shared" si="29"/>
        <v>项</v>
      </c>
    </row>
    <row r="619" ht="36" hidden="1" customHeight="1" spans="1:7">
      <c r="A619" s="456" t="s">
        <v>1189</v>
      </c>
      <c r="B619" s="322" t="s">
        <v>181</v>
      </c>
      <c r="C619" s="363">
        <v>0</v>
      </c>
      <c r="D619" s="323">
        <v>0</v>
      </c>
      <c r="E619" s="327" t="str">
        <f t="shared" si="27"/>
        <v/>
      </c>
      <c r="F619" s="293" t="str">
        <f t="shared" si="28"/>
        <v>否</v>
      </c>
      <c r="G619" s="173" t="str">
        <f t="shared" si="29"/>
        <v>项</v>
      </c>
    </row>
    <row r="620" ht="36" hidden="1" customHeight="1" spans="1:7">
      <c r="A620" s="456" t="s">
        <v>1190</v>
      </c>
      <c r="B620" s="322" t="s">
        <v>1191</v>
      </c>
      <c r="C620" s="363">
        <v>437</v>
      </c>
      <c r="D620" s="323">
        <v>340</v>
      </c>
      <c r="E620" s="327">
        <f t="shared" si="27"/>
        <v>-0.222</v>
      </c>
      <c r="F620" s="293" t="str">
        <f t="shared" si="28"/>
        <v>是</v>
      </c>
      <c r="G620" s="173" t="str">
        <f t="shared" si="29"/>
        <v>项</v>
      </c>
    </row>
    <row r="621" ht="36" hidden="1" customHeight="1" spans="1:7">
      <c r="A621" s="456" t="s">
        <v>1192</v>
      </c>
      <c r="B621" s="322" t="s">
        <v>1193</v>
      </c>
      <c r="C621" s="363">
        <v>30</v>
      </c>
      <c r="D621" s="323">
        <v>42</v>
      </c>
      <c r="E621" s="327">
        <f t="shared" si="27"/>
        <v>0.4</v>
      </c>
      <c r="F621" s="293" t="str">
        <f t="shared" si="28"/>
        <v>是</v>
      </c>
      <c r="G621" s="173" t="str">
        <f t="shared" si="29"/>
        <v>项</v>
      </c>
    </row>
    <row r="622" ht="36" hidden="1" customHeight="1" spans="1:7">
      <c r="A622" s="456" t="s">
        <v>1194</v>
      </c>
      <c r="B622" s="322" t="s">
        <v>1195</v>
      </c>
      <c r="C622" s="363">
        <v>4</v>
      </c>
      <c r="D622" s="323">
        <v>0</v>
      </c>
      <c r="E622" s="327">
        <f t="shared" si="27"/>
        <v>-1</v>
      </c>
      <c r="F622" s="293" t="str">
        <f t="shared" si="28"/>
        <v>是</v>
      </c>
      <c r="G622" s="173" t="str">
        <f t="shared" si="29"/>
        <v>项</v>
      </c>
    </row>
    <row r="623" ht="36" hidden="1" customHeight="1" spans="1:7">
      <c r="A623" s="456" t="s">
        <v>1196</v>
      </c>
      <c r="B623" s="322" t="s">
        <v>1197</v>
      </c>
      <c r="C623" s="363">
        <v>320</v>
      </c>
      <c r="D623" s="323">
        <v>440</v>
      </c>
      <c r="E623" s="327">
        <f t="shared" si="27"/>
        <v>0.375</v>
      </c>
      <c r="F623" s="293" t="str">
        <f t="shared" si="28"/>
        <v>是</v>
      </c>
      <c r="G623" s="173" t="str">
        <f t="shared" si="29"/>
        <v>项</v>
      </c>
    </row>
    <row r="624" ht="36" hidden="1" customHeight="1" spans="1:7">
      <c r="A624" s="456" t="s">
        <v>1198</v>
      </c>
      <c r="B624" s="322" t="s">
        <v>1199</v>
      </c>
      <c r="C624" s="363">
        <v>8</v>
      </c>
      <c r="D624" s="323">
        <v>5</v>
      </c>
      <c r="E624" s="327">
        <f t="shared" si="27"/>
        <v>-0.375</v>
      </c>
      <c r="F624" s="293" t="str">
        <f t="shared" si="28"/>
        <v>是</v>
      </c>
      <c r="G624" s="173" t="str">
        <f t="shared" si="29"/>
        <v>项</v>
      </c>
    </row>
    <row r="625" ht="36" hidden="1" customHeight="1" spans="1:7">
      <c r="A625" s="455" t="s">
        <v>1200</v>
      </c>
      <c r="B625" s="317" t="s">
        <v>1201</v>
      </c>
      <c r="C625" s="363">
        <v>57</v>
      </c>
      <c r="D625" s="363">
        <v>91</v>
      </c>
      <c r="E625" s="329">
        <f t="shared" si="27"/>
        <v>0.596</v>
      </c>
      <c r="F625" s="293" t="str">
        <f t="shared" si="28"/>
        <v>是</v>
      </c>
      <c r="G625" s="173" t="str">
        <f t="shared" si="29"/>
        <v>款</v>
      </c>
    </row>
    <row r="626" ht="36" hidden="1" customHeight="1" spans="1:7">
      <c r="A626" s="456" t="s">
        <v>1202</v>
      </c>
      <c r="B626" s="322" t="s">
        <v>177</v>
      </c>
      <c r="C626" s="363">
        <v>57</v>
      </c>
      <c r="D626" s="323">
        <v>91</v>
      </c>
      <c r="E626" s="327">
        <f t="shared" si="27"/>
        <v>0.596</v>
      </c>
      <c r="F626" s="293" t="str">
        <f t="shared" si="28"/>
        <v>是</v>
      </c>
      <c r="G626" s="173" t="str">
        <f t="shared" si="29"/>
        <v>项</v>
      </c>
    </row>
    <row r="627" ht="36" hidden="1" customHeight="1" spans="1:7">
      <c r="A627" s="456" t="s">
        <v>1203</v>
      </c>
      <c r="B627" s="322" t="s">
        <v>179</v>
      </c>
      <c r="C627" s="363">
        <v>0</v>
      </c>
      <c r="D627" s="323">
        <v>0</v>
      </c>
      <c r="E627" s="327" t="str">
        <f t="shared" si="27"/>
        <v/>
      </c>
      <c r="F627" s="293" t="str">
        <f t="shared" si="28"/>
        <v>否</v>
      </c>
      <c r="G627" s="173" t="str">
        <f t="shared" si="29"/>
        <v>项</v>
      </c>
    </row>
    <row r="628" ht="36" hidden="1" customHeight="1" spans="1:7">
      <c r="A628" s="456" t="s">
        <v>1204</v>
      </c>
      <c r="B628" s="322" t="s">
        <v>181</v>
      </c>
      <c r="C628" s="363">
        <v>0</v>
      </c>
      <c r="D628" s="323">
        <v>0</v>
      </c>
      <c r="E628" s="327" t="str">
        <f t="shared" si="27"/>
        <v/>
      </c>
      <c r="F628" s="293" t="str">
        <f t="shared" si="28"/>
        <v>否</v>
      </c>
      <c r="G628" s="173" t="str">
        <f t="shared" si="29"/>
        <v>项</v>
      </c>
    </row>
    <row r="629" ht="36" hidden="1" customHeight="1" spans="1:7">
      <c r="A629" s="456" t="s">
        <v>1205</v>
      </c>
      <c r="B629" s="322" t="s">
        <v>1206</v>
      </c>
      <c r="C629" s="363">
        <v>0</v>
      </c>
      <c r="D629" s="323">
        <v>0</v>
      </c>
      <c r="E629" s="327" t="str">
        <f t="shared" si="27"/>
        <v/>
      </c>
      <c r="F629" s="293" t="str">
        <f t="shared" si="28"/>
        <v>否</v>
      </c>
      <c r="G629" s="173" t="str">
        <f t="shared" si="29"/>
        <v>项</v>
      </c>
    </row>
    <row r="630" ht="36" hidden="1" customHeight="1" spans="1:7">
      <c r="A630" s="455" t="s">
        <v>1207</v>
      </c>
      <c r="B630" s="317" t="s">
        <v>1208</v>
      </c>
      <c r="C630" s="363">
        <v>4162</v>
      </c>
      <c r="D630" s="363">
        <v>4701</v>
      </c>
      <c r="E630" s="329">
        <f t="shared" si="27"/>
        <v>0.13</v>
      </c>
      <c r="F630" s="293" t="str">
        <f t="shared" si="28"/>
        <v>是</v>
      </c>
      <c r="G630" s="173" t="str">
        <f t="shared" si="29"/>
        <v>款</v>
      </c>
    </row>
    <row r="631" ht="36" hidden="1" customHeight="1" spans="1:7">
      <c r="A631" s="456" t="s">
        <v>1209</v>
      </c>
      <c r="B631" s="322" t="s">
        <v>1210</v>
      </c>
      <c r="C631" s="363">
        <v>430</v>
      </c>
      <c r="D631" s="323">
        <v>745</v>
      </c>
      <c r="E631" s="327">
        <f t="shared" si="27"/>
        <v>0.733</v>
      </c>
      <c r="F631" s="293" t="str">
        <f t="shared" si="28"/>
        <v>是</v>
      </c>
      <c r="G631" s="173" t="str">
        <f t="shared" si="29"/>
        <v>项</v>
      </c>
    </row>
    <row r="632" ht="36" hidden="1" customHeight="1" spans="1:7">
      <c r="A632" s="456" t="s">
        <v>1211</v>
      </c>
      <c r="B632" s="322" t="s">
        <v>1212</v>
      </c>
      <c r="C632" s="363">
        <v>3732</v>
      </c>
      <c r="D632" s="323">
        <v>3956</v>
      </c>
      <c r="E632" s="327">
        <f t="shared" si="27"/>
        <v>0.06</v>
      </c>
      <c r="F632" s="293" t="str">
        <f t="shared" si="28"/>
        <v>是</v>
      </c>
      <c r="G632" s="173" t="str">
        <f t="shared" si="29"/>
        <v>项</v>
      </c>
    </row>
    <row r="633" ht="36" hidden="1" customHeight="1" spans="1:7">
      <c r="A633" s="455" t="s">
        <v>1213</v>
      </c>
      <c r="B633" s="317" t="s">
        <v>1214</v>
      </c>
      <c r="C633" s="363">
        <v>565</v>
      </c>
      <c r="D633" s="363">
        <v>306</v>
      </c>
      <c r="E633" s="329">
        <f t="shared" si="27"/>
        <v>-0.458</v>
      </c>
      <c r="F633" s="293" t="str">
        <f t="shared" si="28"/>
        <v>是</v>
      </c>
      <c r="G633" s="173" t="str">
        <f t="shared" si="29"/>
        <v>款</v>
      </c>
    </row>
    <row r="634" ht="36" hidden="1" customHeight="1" spans="1:7">
      <c r="A634" s="456" t="s">
        <v>1215</v>
      </c>
      <c r="B634" s="322" t="s">
        <v>1216</v>
      </c>
      <c r="C634" s="363">
        <v>530</v>
      </c>
      <c r="D634" s="323">
        <v>306</v>
      </c>
      <c r="E634" s="327">
        <f t="shared" si="27"/>
        <v>-0.423</v>
      </c>
      <c r="F634" s="293" t="str">
        <f t="shared" si="28"/>
        <v>是</v>
      </c>
      <c r="G634" s="173" t="str">
        <f t="shared" si="29"/>
        <v>项</v>
      </c>
    </row>
    <row r="635" ht="36" hidden="1" customHeight="1" spans="1:7">
      <c r="A635" s="456" t="s">
        <v>1217</v>
      </c>
      <c r="B635" s="322" t="s">
        <v>1218</v>
      </c>
      <c r="C635" s="363">
        <v>35</v>
      </c>
      <c r="D635" s="323">
        <v>0</v>
      </c>
      <c r="E635" s="327">
        <f t="shared" si="27"/>
        <v>-1</v>
      </c>
      <c r="F635" s="293" t="str">
        <f t="shared" si="28"/>
        <v>是</v>
      </c>
      <c r="G635" s="173" t="str">
        <f t="shared" si="29"/>
        <v>项</v>
      </c>
    </row>
    <row r="636" ht="36" hidden="1" customHeight="1" spans="1:7">
      <c r="A636" s="455" t="s">
        <v>1219</v>
      </c>
      <c r="B636" s="317" t="s">
        <v>1220</v>
      </c>
      <c r="C636" s="363">
        <v>1065</v>
      </c>
      <c r="D636" s="363">
        <v>1286</v>
      </c>
      <c r="E636" s="329">
        <f t="shared" si="27"/>
        <v>0.208</v>
      </c>
      <c r="F636" s="293" t="str">
        <f t="shared" si="28"/>
        <v>是</v>
      </c>
      <c r="G636" s="173" t="str">
        <f t="shared" si="29"/>
        <v>款</v>
      </c>
    </row>
    <row r="637" ht="36" hidden="1" customHeight="1" spans="1:7">
      <c r="A637" s="456" t="s">
        <v>1221</v>
      </c>
      <c r="B637" s="322" t="s">
        <v>1222</v>
      </c>
      <c r="C637" s="363">
        <v>0</v>
      </c>
      <c r="D637" s="323">
        <v>0</v>
      </c>
      <c r="E637" s="327" t="str">
        <f t="shared" si="27"/>
        <v/>
      </c>
      <c r="F637" s="293" t="str">
        <f t="shared" si="28"/>
        <v>否</v>
      </c>
      <c r="G637" s="173" t="str">
        <f t="shared" si="29"/>
        <v>项</v>
      </c>
    </row>
    <row r="638" ht="36" hidden="1" customHeight="1" spans="1:7">
      <c r="A638" s="456" t="s">
        <v>1223</v>
      </c>
      <c r="B638" s="322" t="s">
        <v>1224</v>
      </c>
      <c r="C638" s="363">
        <v>1065</v>
      </c>
      <c r="D638" s="323">
        <v>1286</v>
      </c>
      <c r="E638" s="327">
        <f t="shared" si="27"/>
        <v>0.208</v>
      </c>
      <c r="F638" s="293" t="str">
        <f t="shared" si="28"/>
        <v>是</v>
      </c>
      <c r="G638" s="173" t="str">
        <f t="shared" si="29"/>
        <v>项</v>
      </c>
    </row>
    <row r="639" ht="36" hidden="1" customHeight="1" spans="1:7">
      <c r="A639" s="455" t="s">
        <v>1225</v>
      </c>
      <c r="B639" s="317" t="s">
        <v>1226</v>
      </c>
      <c r="C639" s="363">
        <v>0</v>
      </c>
      <c r="D639" s="363">
        <v>0</v>
      </c>
      <c r="E639" s="329" t="str">
        <f t="shared" si="27"/>
        <v/>
      </c>
      <c r="F639" s="293" t="str">
        <f t="shared" si="28"/>
        <v>否</v>
      </c>
      <c r="G639" s="173" t="str">
        <f t="shared" si="29"/>
        <v>款</v>
      </c>
    </row>
    <row r="640" ht="36" hidden="1" customHeight="1" spans="1:7">
      <c r="A640" s="456" t="s">
        <v>1227</v>
      </c>
      <c r="B640" s="322" t="s">
        <v>1228</v>
      </c>
      <c r="C640" s="363">
        <v>0</v>
      </c>
      <c r="D640" s="323">
        <v>0</v>
      </c>
      <c r="E640" s="327" t="str">
        <f t="shared" si="27"/>
        <v/>
      </c>
      <c r="F640" s="293" t="str">
        <f t="shared" si="28"/>
        <v>否</v>
      </c>
      <c r="G640" s="173" t="str">
        <f t="shared" si="29"/>
        <v>项</v>
      </c>
    </row>
    <row r="641" ht="36" hidden="1" customHeight="1" spans="1:7">
      <c r="A641" s="456" t="s">
        <v>1229</v>
      </c>
      <c r="B641" s="322" t="s">
        <v>1230</v>
      </c>
      <c r="C641" s="363">
        <v>0</v>
      </c>
      <c r="D641" s="323">
        <v>0</v>
      </c>
      <c r="E641" s="327" t="str">
        <f t="shared" si="27"/>
        <v/>
      </c>
      <c r="F641" s="293" t="str">
        <f t="shared" si="28"/>
        <v>否</v>
      </c>
      <c r="G641" s="173" t="str">
        <f t="shared" si="29"/>
        <v>项</v>
      </c>
    </row>
    <row r="642" ht="36" hidden="1" customHeight="1" spans="1:7">
      <c r="A642" s="455" t="s">
        <v>1231</v>
      </c>
      <c r="B642" s="317" t="s">
        <v>1232</v>
      </c>
      <c r="C642" s="363">
        <v>95</v>
      </c>
      <c r="D642" s="363">
        <v>112</v>
      </c>
      <c r="E642" s="329">
        <f t="shared" si="27"/>
        <v>0.179</v>
      </c>
      <c r="F642" s="293" t="str">
        <f t="shared" si="28"/>
        <v>是</v>
      </c>
      <c r="G642" s="173" t="str">
        <f t="shared" si="29"/>
        <v>款</v>
      </c>
    </row>
    <row r="643" ht="36" hidden="1" customHeight="1" spans="1:7">
      <c r="A643" s="456" t="s">
        <v>1233</v>
      </c>
      <c r="B643" s="322" t="s">
        <v>1234</v>
      </c>
      <c r="C643" s="363">
        <v>0</v>
      </c>
      <c r="D643" s="323">
        <v>10</v>
      </c>
      <c r="E643" s="327" t="str">
        <f t="shared" si="27"/>
        <v/>
      </c>
      <c r="F643" s="293" t="str">
        <f t="shared" si="28"/>
        <v>是</v>
      </c>
      <c r="G643" s="173" t="str">
        <f t="shared" si="29"/>
        <v>项</v>
      </c>
    </row>
    <row r="644" ht="36" hidden="1" customHeight="1" spans="1:7">
      <c r="A644" s="456" t="s">
        <v>1235</v>
      </c>
      <c r="B644" s="322" t="s">
        <v>1236</v>
      </c>
      <c r="C644" s="363">
        <v>95</v>
      </c>
      <c r="D644" s="323">
        <v>102</v>
      </c>
      <c r="E644" s="327">
        <f t="shared" ref="E644:E707" si="30">IF(C644&gt;0,D644/C644-1,IF(C644&lt;0,-(D644/C644-1),""))</f>
        <v>0.074</v>
      </c>
      <c r="F644" s="293" t="str">
        <f t="shared" ref="F644:F707" si="31">IF(LEN(A644)=3,"是",IF(B644&lt;&gt;"",IF(SUM(C644:D644)&lt;&gt;0,"是","否"),"是"))</f>
        <v>是</v>
      </c>
      <c r="G644" s="173" t="str">
        <f t="shared" ref="G644:G707" si="32">IF(LEN(A644)=3,"类",IF(LEN(A644)=5,"款","项"))</f>
        <v>项</v>
      </c>
    </row>
    <row r="645" ht="36" hidden="1" customHeight="1" spans="1:7">
      <c r="A645" s="455" t="s">
        <v>1237</v>
      </c>
      <c r="B645" s="317" t="s">
        <v>1238</v>
      </c>
      <c r="C645" s="363">
        <v>3215</v>
      </c>
      <c r="D645" s="363">
        <v>3256</v>
      </c>
      <c r="E645" s="329">
        <f t="shared" si="30"/>
        <v>0.013</v>
      </c>
      <c r="F645" s="293" t="str">
        <f t="shared" si="31"/>
        <v>是</v>
      </c>
      <c r="G645" s="173" t="str">
        <f t="shared" si="32"/>
        <v>款</v>
      </c>
    </row>
    <row r="646" ht="36" hidden="1" customHeight="1" spans="1:7">
      <c r="A646" s="456" t="s">
        <v>1239</v>
      </c>
      <c r="B646" s="322" t="s">
        <v>1240</v>
      </c>
      <c r="C646" s="363">
        <v>0</v>
      </c>
      <c r="D646" s="323">
        <v>0</v>
      </c>
      <c r="E646" s="327" t="str">
        <f t="shared" si="30"/>
        <v/>
      </c>
      <c r="F646" s="293" t="str">
        <f t="shared" si="31"/>
        <v>否</v>
      </c>
      <c r="G646" s="173" t="str">
        <f t="shared" si="32"/>
        <v>项</v>
      </c>
    </row>
    <row r="647" ht="36" hidden="1" customHeight="1" spans="1:7">
      <c r="A647" s="456" t="s">
        <v>1241</v>
      </c>
      <c r="B647" s="322" t="s">
        <v>1242</v>
      </c>
      <c r="C647" s="363">
        <v>3215</v>
      </c>
      <c r="D647" s="323">
        <v>3256</v>
      </c>
      <c r="E647" s="327">
        <f t="shared" si="30"/>
        <v>0.013</v>
      </c>
      <c r="F647" s="293" t="str">
        <f t="shared" si="31"/>
        <v>是</v>
      </c>
      <c r="G647" s="173" t="str">
        <f t="shared" si="32"/>
        <v>项</v>
      </c>
    </row>
    <row r="648" ht="36" hidden="1" customHeight="1" spans="1:7">
      <c r="A648" s="456" t="s">
        <v>1243</v>
      </c>
      <c r="B648" s="322" t="s">
        <v>1244</v>
      </c>
      <c r="C648" s="363">
        <v>0</v>
      </c>
      <c r="D648" s="323">
        <v>0</v>
      </c>
      <c r="E648" s="327" t="str">
        <f t="shared" si="30"/>
        <v/>
      </c>
      <c r="F648" s="293" t="str">
        <f t="shared" si="31"/>
        <v>否</v>
      </c>
      <c r="G648" s="173" t="str">
        <f t="shared" si="32"/>
        <v>项</v>
      </c>
    </row>
    <row r="649" ht="36" hidden="1" customHeight="1" spans="1:7">
      <c r="A649" s="455" t="s">
        <v>1245</v>
      </c>
      <c r="B649" s="317" t="s">
        <v>1246</v>
      </c>
      <c r="C649" s="363">
        <v>0</v>
      </c>
      <c r="D649" s="363">
        <v>0</v>
      </c>
      <c r="E649" s="329" t="str">
        <f t="shared" si="30"/>
        <v/>
      </c>
      <c r="F649" s="293" t="str">
        <f t="shared" si="31"/>
        <v>否</v>
      </c>
      <c r="G649" s="173" t="str">
        <f t="shared" si="32"/>
        <v>款</v>
      </c>
    </row>
    <row r="650" ht="36" hidden="1" customHeight="1" spans="1:7">
      <c r="A650" s="456" t="s">
        <v>1247</v>
      </c>
      <c r="B650" s="322" t="s">
        <v>1248</v>
      </c>
      <c r="C650" s="363">
        <v>0</v>
      </c>
      <c r="D650" s="323">
        <v>0</v>
      </c>
      <c r="E650" s="327" t="str">
        <f t="shared" si="30"/>
        <v/>
      </c>
      <c r="F650" s="293" t="str">
        <f t="shared" si="31"/>
        <v>否</v>
      </c>
      <c r="G650" s="173" t="str">
        <f t="shared" si="32"/>
        <v>项</v>
      </c>
    </row>
    <row r="651" ht="36" hidden="1" customHeight="1" spans="1:7">
      <c r="A651" s="456" t="s">
        <v>1249</v>
      </c>
      <c r="B651" s="322" t="s">
        <v>1250</v>
      </c>
      <c r="C651" s="363">
        <v>0</v>
      </c>
      <c r="D651" s="323">
        <v>0</v>
      </c>
      <c r="E651" s="327" t="str">
        <f t="shared" si="30"/>
        <v/>
      </c>
      <c r="F651" s="293" t="str">
        <f t="shared" si="31"/>
        <v>否</v>
      </c>
      <c r="G651" s="173" t="str">
        <f t="shared" si="32"/>
        <v>项</v>
      </c>
    </row>
    <row r="652" ht="36" hidden="1" customHeight="1" spans="1:7">
      <c r="A652" s="456" t="s">
        <v>1251</v>
      </c>
      <c r="B652" s="322" t="s">
        <v>1252</v>
      </c>
      <c r="C652" s="363">
        <v>0</v>
      </c>
      <c r="D652" s="323">
        <v>0</v>
      </c>
      <c r="E652" s="327" t="str">
        <f t="shared" si="30"/>
        <v/>
      </c>
      <c r="F652" s="293" t="str">
        <f t="shared" si="31"/>
        <v>否</v>
      </c>
      <c r="G652" s="173" t="str">
        <f t="shared" si="32"/>
        <v>项</v>
      </c>
    </row>
    <row r="653" ht="36" hidden="1" customHeight="1" spans="1:7">
      <c r="A653" s="456" t="s">
        <v>1253</v>
      </c>
      <c r="B653" s="322" t="s">
        <v>1254</v>
      </c>
      <c r="C653" s="363">
        <v>0</v>
      </c>
      <c r="D653" s="323">
        <v>0</v>
      </c>
      <c r="E653" s="327" t="str">
        <f t="shared" si="30"/>
        <v/>
      </c>
      <c r="F653" s="293" t="str">
        <f t="shared" si="31"/>
        <v>否</v>
      </c>
      <c r="G653" s="173" t="str">
        <f t="shared" si="32"/>
        <v>项</v>
      </c>
    </row>
    <row r="654" ht="36" hidden="1" customHeight="1" spans="1:7">
      <c r="A654" s="455" t="s">
        <v>1255</v>
      </c>
      <c r="B654" s="317" t="s">
        <v>1256</v>
      </c>
      <c r="C654" s="363">
        <v>155</v>
      </c>
      <c r="D654" s="363">
        <v>165</v>
      </c>
      <c r="E654" s="329">
        <f t="shared" si="30"/>
        <v>0.065</v>
      </c>
      <c r="F654" s="293" t="str">
        <f t="shared" si="31"/>
        <v>是</v>
      </c>
      <c r="G654" s="173" t="str">
        <f t="shared" si="32"/>
        <v>款</v>
      </c>
    </row>
    <row r="655" ht="36" hidden="1" customHeight="1" spans="1:7">
      <c r="A655" s="456" t="s">
        <v>1257</v>
      </c>
      <c r="B655" s="322" t="s">
        <v>177</v>
      </c>
      <c r="C655" s="363">
        <v>113</v>
      </c>
      <c r="D655" s="323">
        <v>116</v>
      </c>
      <c r="E655" s="327">
        <f t="shared" si="30"/>
        <v>0.027</v>
      </c>
      <c r="F655" s="293" t="str">
        <f t="shared" si="31"/>
        <v>是</v>
      </c>
      <c r="G655" s="173" t="str">
        <f t="shared" si="32"/>
        <v>项</v>
      </c>
    </row>
    <row r="656" ht="36" hidden="1" customHeight="1" spans="1:7">
      <c r="A656" s="456" t="s">
        <v>1258</v>
      </c>
      <c r="B656" s="322" t="s">
        <v>179</v>
      </c>
      <c r="C656" s="363">
        <v>5</v>
      </c>
      <c r="D656" s="323">
        <v>26</v>
      </c>
      <c r="E656" s="327">
        <f t="shared" si="30"/>
        <v>4.2</v>
      </c>
      <c r="F656" s="293" t="str">
        <f t="shared" si="31"/>
        <v>是</v>
      </c>
      <c r="G656" s="173" t="str">
        <f t="shared" si="32"/>
        <v>项</v>
      </c>
    </row>
    <row r="657" ht="36" hidden="1" customHeight="1" spans="1:7">
      <c r="A657" s="456" t="s">
        <v>1259</v>
      </c>
      <c r="B657" s="322" t="s">
        <v>181</v>
      </c>
      <c r="C657" s="363">
        <v>0</v>
      </c>
      <c r="D657" s="323">
        <v>0</v>
      </c>
      <c r="E657" s="327" t="str">
        <f t="shared" si="30"/>
        <v/>
      </c>
      <c r="F657" s="293" t="str">
        <f t="shared" si="31"/>
        <v>否</v>
      </c>
      <c r="G657" s="173" t="str">
        <f t="shared" si="32"/>
        <v>项</v>
      </c>
    </row>
    <row r="658" ht="36" hidden="1" customHeight="1" spans="1:7">
      <c r="A658" s="456" t="s">
        <v>1260</v>
      </c>
      <c r="B658" s="322" t="s">
        <v>1261</v>
      </c>
      <c r="C658" s="363">
        <v>3</v>
      </c>
      <c r="D658" s="323">
        <v>0</v>
      </c>
      <c r="E658" s="327">
        <f t="shared" si="30"/>
        <v>-1</v>
      </c>
      <c r="F658" s="293" t="str">
        <f t="shared" si="31"/>
        <v>是</v>
      </c>
      <c r="G658" s="173" t="str">
        <f t="shared" si="32"/>
        <v>项</v>
      </c>
    </row>
    <row r="659" ht="36" hidden="1" customHeight="1" spans="1:7">
      <c r="A659" s="456" t="s">
        <v>1262</v>
      </c>
      <c r="B659" s="322" t="s">
        <v>1263</v>
      </c>
      <c r="C659" s="363">
        <v>0</v>
      </c>
      <c r="D659" s="323">
        <v>0</v>
      </c>
      <c r="E659" s="327" t="str">
        <f t="shared" si="30"/>
        <v/>
      </c>
      <c r="F659" s="293" t="str">
        <f t="shared" si="31"/>
        <v>否</v>
      </c>
      <c r="G659" s="173" t="str">
        <f t="shared" si="32"/>
        <v>项</v>
      </c>
    </row>
    <row r="660" ht="36" hidden="1" customHeight="1" spans="1:7">
      <c r="A660" s="456" t="s">
        <v>1264</v>
      </c>
      <c r="B660" s="322" t="s">
        <v>195</v>
      </c>
      <c r="C660" s="363">
        <v>0</v>
      </c>
      <c r="D660" s="323">
        <v>0</v>
      </c>
      <c r="E660" s="327" t="str">
        <f t="shared" si="30"/>
        <v/>
      </c>
      <c r="F660" s="293" t="str">
        <f t="shared" si="31"/>
        <v>否</v>
      </c>
      <c r="G660" s="173" t="str">
        <f t="shared" si="32"/>
        <v>项</v>
      </c>
    </row>
    <row r="661" ht="36" hidden="1" customHeight="1" spans="1:7">
      <c r="A661" s="456" t="s">
        <v>1265</v>
      </c>
      <c r="B661" s="322" t="s">
        <v>1266</v>
      </c>
      <c r="C661" s="363">
        <v>34</v>
      </c>
      <c r="D661" s="323">
        <v>23</v>
      </c>
      <c r="E661" s="327">
        <f t="shared" si="30"/>
        <v>-0.324</v>
      </c>
      <c r="F661" s="293" t="str">
        <f t="shared" si="31"/>
        <v>是</v>
      </c>
      <c r="G661" s="173" t="str">
        <f t="shared" si="32"/>
        <v>项</v>
      </c>
    </row>
    <row r="662" ht="36" hidden="1" customHeight="1" spans="1:7">
      <c r="A662" s="455" t="s">
        <v>1267</v>
      </c>
      <c r="B662" s="317" t="s">
        <v>1268</v>
      </c>
      <c r="C662" s="363"/>
      <c r="D662" s="363">
        <v>0</v>
      </c>
      <c r="E662" s="329" t="str">
        <f t="shared" si="30"/>
        <v/>
      </c>
      <c r="F662" s="293" t="str">
        <f t="shared" si="31"/>
        <v>否</v>
      </c>
      <c r="G662" s="173" t="str">
        <f t="shared" si="32"/>
        <v>款</v>
      </c>
    </row>
    <row r="663" ht="36" hidden="1" customHeight="1" spans="1:7">
      <c r="A663" s="456" t="s">
        <v>1269</v>
      </c>
      <c r="B663" s="322" t="s">
        <v>1270</v>
      </c>
      <c r="C663" s="363"/>
      <c r="D663" s="323">
        <v>0</v>
      </c>
      <c r="E663" s="327" t="str">
        <f t="shared" si="30"/>
        <v/>
      </c>
      <c r="F663" s="293" t="str">
        <f t="shared" si="31"/>
        <v>否</v>
      </c>
      <c r="G663" s="173" t="str">
        <f t="shared" si="32"/>
        <v>项</v>
      </c>
    </row>
    <row r="664" ht="36" hidden="1" customHeight="1" spans="1:7">
      <c r="A664" s="456" t="s">
        <v>1271</v>
      </c>
      <c r="B664" s="322" t="s">
        <v>1272</v>
      </c>
      <c r="C664" s="363"/>
      <c r="D664" s="323">
        <v>0</v>
      </c>
      <c r="E664" s="327" t="str">
        <f t="shared" si="30"/>
        <v/>
      </c>
      <c r="F664" s="293" t="str">
        <f t="shared" si="31"/>
        <v>否</v>
      </c>
      <c r="G664" s="173" t="str">
        <f t="shared" si="32"/>
        <v>项</v>
      </c>
    </row>
    <row r="665" ht="36" hidden="1" customHeight="1" spans="1:7">
      <c r="A665" s="455" t="s">
        <v>1273</v>
      </c>
      <c r="B665" s="317" t="s">
        <v>1274</v>
      </c>
      <c r="C665" s="363">
        <v>3</v>
      </c>
      <c r="D665" s="363">
        <v>115</v>
      </c>
      <c r="E665" s="329">
        <f t="shared" si="30"/>
        <v>37.333</v>
      </c>
      <c r="F665" s="293" t="str">
        <f t="shared" si="31"/>
        <v>是</v>
      </c>
      <c r="G665" s="173" t="str">
        <f t="shared" si="32"/>
        <v>款</v>
      </c>
    </row>
    <row r="666" ht="36" hidden="1" customHeight="1" spans="1:7">
      <c r="A666" s="322">
        <v>2089999</v>
      </c>
      <c r="B666" s="322" t="s">
        <v>1275</v>
      </c>
      <c r="C666" s="363">
        <v>3</v>
      </c>
      <c r="D666" s="323">
        <v>115</v>
      </c>
      <c r="E666" s="327">
        <f t="shared" si="30"/>
        <v>37.333</v>
      </c>
      <c r="F666" s="293" t="str">
        <f t="shared" si="31"/>
        <v>是</v>
      </c>
      <c r="G666" s="173" t="str">
        <f t="shared" si="32"/>
        <v>项</v>
      </c>
    </row>
    <row r="667" ht="36" hidden="1" customHeight="1" spans="1:7">
      <c r="A667" s="317" t="s">
        <v>1276</v>
      </c>
      <c r="B667" s="466" t="s">
        <v>557</v>
      </c>
      <c r="C667" s="363"/>
      <c r="D667" s="475"/>
      <c r="E667" s="329" t="str">
        <f t="shared" si="30"/>
        <v/>
      </c>
      <c r="F667" s="293" t="str">
        <f t="shared" si="31"/>
        <v>否</v>
      </c>
      <c r="G667" s="173" t="str">
        <f t="shared" si="32"/>
        <v>项</v>
      </c>
    </row>
    <row r="668" ht="36" hidden="1" customHeight="1" spans="1:7">
      <c r="A668" s="317" t="s">
        <v>1277</v>
      </c>
      <c r="B668" s="466" t="s">
        <v>1278</v>
      </c>
      <c r="C668" s="363"/>
      <c r="D668" s="475"/>
      <c r="E668" s="329" t="str">
        <f t="shared" si="30"/>
        <v/>
      </c>
      <c r="F668" s="293" t="str">
        <f t="shared" si="31"/>
        <v>否</v>
      </c>
      <c r="G668" s="173" t="str">
        <f t="shared" si="32"/>
        <v>项</v>
      </c>
    </row>
    <row r="669" ht="36" customHeight="1" spans="1:7">
      <c r="A669" s="455" t="s">
        <v>123</v>
      </c>
      <c r="B669" s="317" t="s">
        <v>124</v>
      </c>
      <c r="C669" s="363">
        <v>20662</v>
      </c>
      <c r="D669" s="363">
        <v>22571</v>
      </c>
      <c r="E669" s="329">
        <f t="shared" si="30"/>
        <v>0.092</v>
      </c>
      <c r="F669" s="293" t="str">
        <f t="shared" si="31"/>
        <v>是</v>
      </c>
      <c r="G669" s="173" t="str">
        <f t="shared" si="32"/>
        <v>类</v>
      </c>
    </row>
    <row r="670" ht="36" hidden="1" customHeight="1" spans="1:7">
      <c r="A670" s="455" t="s">
        <v>1279</v>
      </c>
      <c r="B670" s="317" t="s">
        <v>1280</v>
      </c>
      <c r="C670" s="363">
        <v>837</v>
      </c>
      <c r="D670" s="363">
        <v>574</v>
      </c>
      <c r="E670" s="329">
        <f t="shared" si="30"/>
        <v>-0.314</v>
      </c>
      <c r="F670" s="293" t="str">
        <f t="shared" si="31"/>
        <v>是</v>
      </c>
      <c r="G670" s="173" t="str">
        <f t="shared" si="32"/>
        <v>款</v>
      </c>
    </row>
    <row r="671" ht="36" hidden="1" customHeight="1" spans="1:7">
      <c r="A671" s="456" t="s">
        <v>1281</v>
      </c>
      <c r="B671" s="322" t="s">
        <v>177</v>
      </c>
      <c r="C671" s="363">
        <v>577</v>
      </c>
      <c r="D671" s="323">
        <v>548</v>
      </c>
      <c r="E671" s="327">
        <f t="shared" si="30"/>
        <v>-0.05</v>
      </c>
      <c r="F671" s="293" t="str">
        <f t="shared" si="31"/>
        <v>是</v>
      </c>
      <c r="G671" s="173" t="str">
        <f t="shared" si="32"/>
        <v>项</v>
      </c>
    </row>
    <row r="672" ht="36" hidden="1" customHeight="1" spans="1:7">
      <c r="A672" s="456" t="s">
        <v>1282</v>
      </c>
      <c r="B672" s="322" t="s">
        <v>179</v>
      </c>
      <c r="C672" s="363">
        <v>260</v>
      </c>
      <c r="D672" s="323">
        <v>25</v>
      </c>
      <c r="E672" s="327">
        <f t="shared" si="30"/>
        <v>-0.904</v>
      </c>
      <c r="F672" s="293" t="str">
        <f t="shared" si="31"/>
        <v>是</v>
      </c>
      <c r="G672" s="173" t="str">
        <f t="shared" si="32"/>
        <v>项</v>
      </c>
    </row>
    <row r="673" ht="36" hidden="1" customHeight="1" spans="1:7">
      <c r="A673" s="456" t="s">
        <v>1283</v>
      </c>
      <c r="B673" s="322" t="s">
        <v>181</v>
      </c>
      <c r="C673" s="363">
        <v>0</v>
      </c>
      <c r="D673" s="323">
        <v>0</v>
      </c>
      <c r="E673" s="327" t="str">
        <f t="shared" si="30"/>
        <v/>
      </c>
      <c r="F673" s="293" t="str">
        <f t="shared" si="31"/>
        <v>否</v>
      </c>
      <c r="G673" s="173" t="str">
        <f t="shared" si="32"/>
        <v>项</v>
      </c>
    </row>
    <row r="674" ht="36" hidden="1" customHeight="1" spans="1:7">
      <c r="A674" s="456" t="s">
        <v>1284</v>
      </c>
      <c r="B674" s="322" t="s">
        <v>1285</v>
      </c>
      <c r="C674" s="363">
        <v>0</v>
      </c>
      <c r="D674" s="323">
        <v>1</v>
      </c>
      <c r="E674" s="327" t="str">
        <f t="shared" si="30"/>
        <v/>
      </c>
      <c r="F674" s="293" t="str">
        <f t="shared" si="31"/>
        <v>是</v>
      </c>
      <c r="G674" s="173" t="str">
        <f t="shared" si="32"/>
        <v>项</v>
      </c>
    </row>
    <row r="675" ht="36" hidden="1" customHeight="1" spans="1:7">
      <c r="A675" s="455" t="s">
        <v>1286</v>
      </c>
      <c r="B675" s="317" t="s">
        <v>1287</v>
      </c>
      <c r="C675" s="363">
        <v>823</v>
      </c>
      <c r="D675" s="363">
        <v>1648</v>
      </c>
      <c r="E675" s="329">
        <f t="shared" si="30"/>
        <v>1.002</v>
      </c>
      <c r="F675" s="293" t="str">
        <f t="shared" si="31"/>
        <v>是</v>
      </c>
      <c r="G675" s="173" t="str">
        <f t="shared" si="32"/>
        <v>款</v>
      </c>
    </row>
    <row r="676" ht="36" hidden="1" customHeight="1" spans="1:7">
      <c r="A676" s="456" t="s">
        <v>1288</v>
      </c>
      <c r="B676" s="322" t="s">
        <v>1289</v>
      </c>
      <c r="C676" s="363">
        <v>823</v>
      </c>
      <c r="D676" s="323">
        <v>1498</v>
      </c>
      <c r="E676" s="327">
        <f t="shared" si="30"/>
        <v>0.82</v>
      </c>
      <c r="F676" s="293" t="str">
        <f t="shared" si="31"/>
        <v>是</v>
      </c>
      <c r="G676" s="173" t="str">
        <f t="shared" si="32"/>
        <v>项</v>
      </c>
    </row>
    <row r="677" ht="36" hidden="1" customHeight="1" spans="1:7">
      <c r="A677" s="456" t="s">
        <v>1290</v>
      </c>
      <c r="B677" s="322" t="s">
        <v>1291</v>
      </c>
      <c r="C677" s="363">
        <v>0</v>
      </c>
      <c r="D677" s="323">
        <v>150</v>
      </c>
      <c r="E677" s="327" t="str">
        <f t="shared" si="30"/>
        <v/>
      </c>
      <c r="F677" s="293" t="str">
        <f t="shared" si="31"/>
        <v>是</v>
      </c>
      <c r="G677" s="173" t="str">
        <f t="shared" si="32"/>
        <v>项</v>
      </c>
    </row>
    <row r="678" ht="36" hidden="1" customHeight="1" spans="1:7">
      <c r="A678" s="456" t="s">
        <v>1292</v>
      </c>
      <c r="B678" s="322" t="s">
        <v>1293</v>
      </c>
      <c r="C678" s="363">
        <v>0</v>
      </c>
      <c r="D678" s="323">
        <v>0</v>
      </c>
      <c r="E678" s="327" t="str">
        <f t="shared" si="30"/>
        <v/>
      </c>
      <c r="F678" s="293" t="str">
        <f t="shared" si="31"/>
        <v>否</v>
      </c>
      <c r="G678" s="173" t="str">
        <f t="shared" si="32"/>
        <v>项</v>
      </c>
    </row>
    <row r="679" ht="36" hidden="1" customHeight="1" spans="1:7">
      <c r="A679" s="456" t="s">
        <v>1294</v>
      </c>
      <c r="B679" s="322" t="s">
        <v>1295</v>
      </c>
      <c r="C679" s="363">
        <v>0</v>
      </c>
      <c r="D679" s="323">
        <v>0</v>
      </c>
      <c r="E679" s="327" t="str">
        <f t="shared" si="30"/>
        <v/>
      </c>
      <c r="F679" s="293" t="str">
        <f t="shared" si="31"/>
        <v>否</v>
      </c>
      <c r="G679" s="173" t="str">
        <f t="shared" si="32"/>
        <v>项</v>
      </c>
    </row>
    <row r="680" ht="36" hidden="1" customHeight="1" spans="1:7">
      <c r="A680" s="456" t="s">
        <v>1296</v>
      </c>
      <c r="B680" s="322" t="s">
        <v>1297</v>
      </c>
      <c r="C680" s="363">
        <v>0</v>
      </c>
      <c r="D680" s="323">
        <v>0</v>
      </c>
      <c r="E680" s="327" t="str">
        <f t="shared" si="30"/>
        <v/>
      </c>
      <c r="F680" s="293" t="str">
        <f t="shared" si="31"/>
        <v>否</v>
      </c>
      <c r="G680" s="173" t="str">
        <f t="shared" si="32"/>
        <v>项</v>
      </c>
    </row>
    <row r="681" ht="36" hidden="1" customHeight="1" spans="1:7">
      <c r="A681" s="456" t="s">
        <v>1298</v>
      </c>
      <c r="B681" s="322" t="s">
        <v>1299</v>
      </c>
      <c r="C681" s="363">
        <v>0</v>
      </c>
      <c r="D681" s="323">
        <v>0</v>
      </c>
      <c r="E681" s="327" t="str">
        <f t="shared" si="30"/>
        <v/>
      </c>
      <c r="F681" s="293" t="str">
        <f t="shared" si="31"/>
        <v>否</v>
      </c>
      <c r="G681" s="173" t="str">
        <f t="shared" si="32"/>
        <v>项</v>
      </c>
    </row>
    <row r="682" ht="36" hidden="1" customHeight="1" spans="1:7">
      <c r="A682" s="456" t="s">
        <v>1300</v>
      </c>
      <c r="B682" s="322" t="s">
        <v>1301</v>
      </c>
      <c r="C682" s="363">
        <v>0</v>
      </c>
      <c r="D682" s="323">
        <v>0</v>
      </c>
      <c r="E682" s="327" t="str">
        <f t="shared" si="30"/>
        <v/>
      </c>
      <c r="F682" s="293" t="str">
        <f t="shared" si="31"/>
        <v>否</v>
      </c>
      <c r="G682" s="173" t="str">
        <f t="shared" si="32"/>
        <v>项</v>
      </c>
    </row>
    <row r="683" ht="36" hidden="1" customHeight="1" spans="1:7">
      <c r="A683" s="456" t="s">
        <v>1302</v>
      </c>
      <c r="B683" s="322" t="s">
        <v>1303</v>
      </c>
      <c r="C683" s="363">
        <v>0</v>
      </c>
      <c r="D683" s="323">
        <v>0</v>
      </c>
      <c r="E683" s="327" t="str">
        <f t="shared" si="30"/>
        <v/>
      </c>
      <c r="F683" s="293" t="str">
        <f t="shared" si="31"/>
        <v>否</v>
      </c>
      <c r="G683" s="173" t="str">
        <f t="shared" si="32"/>
        <v>项</v>
      </c>
    </row>
    <row r="684" ht="36" hidden="1" customHeight="1" spans="1:7">
      <c r="A684" s="456" t="s">
        <v>1304</v>
      </c>
      <c r="B684" s="322" t="s">
        <v>1305</v>
      </c>
      <c r="C684" s="363">
        <v>0</v>
      </c>
      <c r="D684" s="323">
        <v>0</v>
      </c>
      <c r="E684" s="327" t="str">
        <f t="shared" si="30"/>
        <v/>
      </c>
      <c r="F684" s="293" t="str">
        <f t="shared" si="31"/>
        <v>否</v>
      </c>
      <c r="G684" s="173" t="str">
        <f t="shared" si="32"/>
        <v>项</v>
      </c>
    </row>
    <row r="685" ht="36" hidden="1" customHeight="1" spans="1:7">
      <c r="A685" s="456" t="s">
        <v>1306</v>
      </c>
      <c r="B685" s="322" t="s">
        <v>1307</v>
      </c>
      <c r="C685" s="363">
        <v>0</v>
      </c>
      <c r="D685" s="323">
        <v>0</v>
      </c>
      <c r="E685" s="327" t="str">
        <f t="shared" si="30"/>
        <v/>
      </c>
      <c r="F685" s="293" t="str">
        <f t="shared" si="31"/>
        <v>否</v>
      </c>
      <c r="G685" s="173" t="str">
        <f t="shared" si="32"/>
        <v>项</v>
      </c>
    </row>
    <row r="686" ht="36" hidden="1" customHeight="1" spans="1:7">
      <c r="A686" s="456" t="s">
        <v>1308</v>
      </c>
      <c r="B686" s="322" t="s">
        <v>1309</v>
      </c>
      <c r="C686" s="363">
        <v>0</v>
      </c>
      <c r="D686" s="323">
        <v>0</v>
      </c>
      <c r="E686" s="327" t="str">
        <f t="shared" si="30"/>
        <v/>
      </c>
      <c r="F686" s="293" t="str">
        <f t="shared" si="31"/>
        <v>否</v>
      </c>
      <c r="G686" s="173" t="str">
        <f t="shared" si="32"/>
        <v>项</v>
      </c>
    </row>
    <row r="687" ht="36" hidden="1" customHeight="1" spans="1:7">
      <c r="A687" s="456" t="s">
        <v>1310</v>
      </c>
      <c r="B687" s="322" t="s">
        <v>1311</v>
      </c>
      <c r="C687" s="363"/>
      <c r="D687" s="323"/>
      <c r="E687" s="327" t="str">
        <f t="shared" si="30"/>
        <v/>
      </c>
      <c r="F687" s="293" t="str">
        <f t="shared" si="31"/>
        <v>否</v>
      </c>
      <c r="G687" s="173" t="str">
        <f t="shared" si="32"/>
        <v>项</v>
      </c>
    </row>
    <row r="688" ht="36" hidden="1" customHeight="1" spans="1:7">
      <c r="A688" s="456" t="s">
        <v>1312</v>
      </c>
      <c r="B688" s="322" t="s">
        <v>1313</v>
      </c>
      <c r="C688" s="363">
        <v>0</v>
      </c>
      <c r="D688" s="323">
        <v>0</v>
      </c>
      <c r="E688" s="327" t="str">
        <f t="shared" si="30"/>
        <v/>
      </c>
      <c r="F688" s="293" t="str">
        <f t="shared" si="31"/>
        <v>否</v>
      </c>
      <c r="G688" s="173" t="str">
        <f t="shared" si="32"/>
        <v>项</v>
      </c>
    </row>
    <row r="689" ht="36" hidden="1" customHeight="1" spans="1:7">
      <c r="A689" s="455" t="s">
        <v>1314</v>
      </c>
      <c r="B689" s="317" t="s">
        <v>1315</v>
      </c>
      <c r="C689" s="363">
        <v>2436</v>
      </c>
      <c r="D689" s="363">
        <v>2336</v>
      </c>
      <c r="E689" s="329">
        <f t="shared" si="30"/>
        <v>-0.041</v>
      </c>
      <c r="F689" s="293" t="str">
        <f t="shared" si="31"/>
        <v>是</v>
      </c>
      <c r="G689" s="173" t="str">
        <f t="shared" si="32"/>
        <v>款</v>
      </c>
    </row>
    <row r="690" ht="36" hidden="1" customHeight="1" spans="1:7">
      <c r="A690" s="456" t="s">
        <v>1316</v>
      </c>
      <c r="B690" s="322" t="s">
        <v>1317</v>
      </c>
      <c r="C690" s="363">
        <v>0</v>
      </c>
      <c r="D690" s="323">
        <v>0</v>
      </c>
      <c r="E690" s="327" t="str">
        <f t="shared" si="30"/>
        <v/>
      </c>
      <c r="F690" s="293" t="str">
        <f t="shared" si="31"/>
        <v>否</v>
      </c>
      <c r="G690" s="173" t="str">
        <f t="shared" si="32"/>
        <v>项</v>
      </c>
    </row>
    <row r="691" ht="36" hidden="1" customHeight="1" spans="1:7">
      <c r="A691" s="456" t="s">
        <v>1318</v>
      </c>
      <c r="B691" s="322" t="s">
        <v>1319</v>
      </c>
      <c r="C691" s="363">
        <v>2430</v>
      </c>
      <c r="D691" s="323">
        <v>2271</v>
      </c>
      <c r="E691" s="327">
        <f t="shared" si="30"/>
        <v>-0.065</v>
      </c>
      <c r="F691" s="293" t="str">
        <f t="shared" si="31"/>
        <v>是</v>
      </c>
      <c r="G691" s="173" t="str">
        <f t="shared" si="32"/>
        <v>项</v>
      </c>
    </row>
    <row r="692" ht="36" hidden="1" customHeight="1" spans="1:7">
      <c r="A692" s="456" t="s">
        <v>1320</v>
      </c>
      <c r="B692" s="322" t="s">
        <v>1321</v>
      </c>
      <c r="C692" s="363">
        <v>6</v>
      </c>
      <c r="D692" s="323">
        <v>65</v>
      </c>
      <c r="E692" s="327">
        <f t="shared" si="30"/>
        <v>9.833</v>
      </c>
      <c r="F692" s="293" t="str">
        <f t="shared" si="31"/>
        <v>是</v>
      </c>
      <c r="G692" s="173" t="str">
        <f t="shared" si="32"/>
        <v>项</v>
      </c>
    </row>
    <row r="693" ht="36" hidden="1" customHeight="1" spans="1:7">
      <c r="A693" s="455" t="s">
        <v>1322</v>
      </c>
      <c r="B693" s="317" t="s">
        <v>1323</v>
      </c>
      <c r="C693" s="363">
        <v>1587</v>
      </c>
      <c r="D693" s="363">
        <v>3078</v>
      </c>
      <c r="E693" s="329">
        <f t="shared" si="30"/>
        <v>0.94</v>
      </c>
      <c r="F693" s="293" t="str">
        <f t="shared" si="31"/>
        <v>是</v>
      </c>
      <c r="G693" s="173" t="str">
        <f t="shared" si="32"/>
        <v>款</v>
      </c>
    </row>
    <row r="694" ht="36" hidden="1" customHeight="1" spans="1:7">
      <c r="A694" s="456" t="s">
        <v>1324</v>
      </c>
      <c r="B694" s="322" t="s">
        <v>1325</v>
      </c>
      <c r="C694" s="363">
        <v>344</v>
      </c>
      <c r="D694" s="323">
        <v>307</v>
      </c>
      <c r="E694" s="327">
        <f t="shared" si="30"/>
        <v>-0.108</v>
      </c>
      <c r="F694" s="293" t="str">
        <f t="shared" si="31"/>
        <v>是</v>
      </c>
      <c r="G694" s="173" t="str">
        <f t="shared" si="32"/>
        <v>项</v>
      </c>
    </row>
    <row r="695" ht="36" hidden="1" customHeight="1" spans="1:7">
      <c r="A695" s="456" t="s">
        <v>1326</v>
      </c>
      <c r="B695" s="322" t="s">
        <v>1327</v>
      </c>
      <c r="C695" s="363">
        <v>76</v>
      </c>
      <c r="D695" s="323">
        <v>105</v>
      </c>
      <c r="E695" s="327">
        <f t="shared" si="30"/>
        <v>0.382</v>
      </c>
      <c r="F695" s="293" t="str">
        <f t="shared" si="31"/>
        <v>是</v>
      </c>
      <c r="G695" s="173" t="str">
        <f t="shared" si="32"/>
        <v>项</v>
      </c>
    </row>
    <row r="696" ht="36" hidden="1" customHeight="1" spans="1:7">
      <c r="A696" s="456" t="s">
        <v>1328</v>
      </c>
      <c r="B696" s="322" t="s">
        <v>1329</v>
      </c>
      <c r="C696" s="363">
        <v>378</v>
      </c>
      <c r="D696" s="323">
        <v>391</v>
      </c>
      <c r="E696" s="327">
        <f t="shared" si="30"/>
        <v>0.034</v>
      </c>
      <c r="F696" s="293" t="str">
        <f t="shared" si="31"/>
        <v>是</v>
      </c>
      <c r="G696" s="173" t="str">
        <f t="shared" si="32"/>
        <v>项</v>
      </c>
    </row>
    <row r="697" ht="36" hidden="1" customHeight="1" spans="1:7">
      <c r="A697" s="456" t="s">
        <v>1330</v>
      </c>
      <c r="B697" s="322" t="s">
        <v>1331</v>
      </c>
      <c r="C697" s="363">
        <v>0</v>
      </c>
      <c r="D697" s="323">
        <v>0</v>
      </c>
      <c r="E697" s="327" t="str">
        <f t="shared" si="30"/>
        <v/>
      </c>
      <c r="F697" s="293" t="str">
        <f t="shared" si="31"/>
        <v>否</v>
      </c>
      <c r="G697" s="173" t="str">
        <f t="shared" si="32"/>
        <v>项</v>
      </c>
    </row>
    <row r="698" ht="36" hidden="1" customHeight="1" spans="1:7">
      <c r="A698" s="456" t="s">
        <v>1332</v>
      </c>
      <c r="B698" s="322" t="s">
        <v>1333</v>
      </c>
      <c r="C698" s="363">
        <v>0</v>
      </c>
      <c r="D698" s="323">
        <v>0</v>
      </c>
      <c r="E698" s="327" t="str">
        <f t="shared" si="30"/>
        <v/>
      </c>
      <c r="F698" s="293" t="str">
        <f t="shared" si="31"/>
        <v>否</v>
      </c>
      <c r="G698" s="173" t="str">
        <f t="shared" si="32"/>
        <v>项</v>
      </c>
    </row>
    <row r="699" ht="36" hidden="1" customHeight="1" spans="1:7">
      <c r="A699" s="456" t="s">
        <v>1334</v>
      </c>
      <c r="B699" s="322" t="s">
        <v>1335</v>
      </c>
      <c r="C699" s="363">
        <v>0</v>
      </c>
      <c r="D699" s="323">
        <v>0</v>
      </c>
      <c r="E699" s="327" t="str">
        <f t="shared" si="30"/>
        <v/>
      </c>
      <c r="F699" s="293" t="str">
        <f t="shared" si="31"/>
        <v>否</v>
      </c>
      <c r="G699" s="173" t="str">
        <f t="shared" si="32"/>
        <v>项</v>
      </c>
    </row>
    <row r="700" ht="36" hidden="1" customHeight="1" spans="1:7">
      <c r="A700" s="456" t="s">
        <v>1336</v>
      </c>
      <c r="B700" s="322" t="s">
        <v>1337</v>
      </c>
      <c r="C700" s="363">
        <v>0</v>
      </c>
      <c r="D700" s="323">
        <v>0</v>
      </c>
      <c r="E700" s="327" t="str">
        <f t="shared" si="30"/>
        <v/>
      </c>
      <c r="F700" s="293" t="str">
        <f t="shared" si="31"/>
        <v>否</v>
      </c>
      <c r="G700" s="173" t="str">
        <f t="shared" si="32"/>
        <v>项</v>
      </c>
    </row>
    <row r="701" ht="36" hidden="1" customHeight="1" spans="1:7">
      <c r="A701" s="456" t="s">
        <v>1338</v>
      </c>
      <c r="B701" s="322" t="s">
        <v>1339</v>
      </c>
      <c r="C701" s="363">
        <v>583</v>
      </c>
      <c r="D701" s="323">
        <v>1420</v>
      </c>
      <c r="E701" s="327">
        <f t="shared" si="30"/>
        <v>1.436</v>
      </c>
      <c r="F701" s="293" t="str">
        <f t="shared" si="31"/>
        <v>是</v>
      </c>
      <c r="G701" s="173" t="str">
        <f t="shared" si="32"/>
        <v>项</v>
      </c>
    </row>
    <row r="702" ht="36" hidden="1" customHeight="1" spans="1:7">
      <c r="A702" s="456" t="s">
        <v>1340</v>
      </c>
      <c r="B702" s="322" t="s">
        <v>1341</v>
      </c>
      <c r="C702" s="363">
        <v>202</v>
      </c>
      <c r="D702" s="323">
        <v>210</v>
      </c>
      <c r="E702" s="327">
        <f t="shared" si="30"/>
        <v>0.04</v>
      </c>
      <c r="F702" s="293" t="str">
        <f t="shared" si="31"/>
        <v>是</v>
      </c>
      <c r="G702" s="173" t="str">
        <f t="shared" si="32"/>
        <v>项</v>
      </c>
    </row>
    <row r="703" ht="36" hidden="1" customHeight="1" spans="1:7">
      <c r="A703" s="456" t="s">
        <v>1342</v>
      </c>
      <c r="B703" s="322" t="s">
        <v>1343</v>
      </c>
      <c r="C703" s="363">
        <v>0</v>
      </c>
      <c r="D703" s="323">
        <v>230</v>
      </c>
      <c r="E703" s="327" t="str">
        <f t="shared" si="30"/>
        <v/>
      </c>
      <c r="F703" s="293" t="str">
        <f t="shared" si="31"/>
        <v>是</v>
      </c>
      <c r="G703" s="173" t="str">
        <f t="shared" si="32"/>
        <v>项</v>
      </c>
    </row>
    <row r="704" ht="36" hidden="1" customHeight="1" spans="1:7">
      <c r="A704" s="456" t="s">
        <v>1344</v>
      </c>
      <c r="B704" s="322" t="s">
        <v>1345</v>
      </c>
      <c r="C704" s="363">
        <v>4</v>
      </c>
      <c r="D704" s="323">
        <v>415</v>
      </c>
      <c r="E704" s="327">
        <f t="shared" si="30"/>
        <v>102.75</v>
      </c>
      <c r="F704" s="293" t="str">
        <f t="shared" si="31"/>
        <v>是</v>
      </c>
      <c r="G704" s="173" t="str">
        <f t="shared" si="32"/>
        <v>项</v>
      </c>
    </row>
    <row r="705" ht="36" hidden="1" customHeight="1" spans="1:7">
      <c r="A705" s="455" t="s">
        <v>1346</v>
      </c>
      <c r="B705" s="317" t="s">
        <v>1347</v>
      </c>
      <c r="C705" s="363">
        <v>100</v>
      </c>
      <c r="D705" s="363">
        <v>105</v>
      </c>
      <c r="E705" s="329">
        <f t="shared" si="30"/>
        <v>0.05</v>
      </c>
      <c r="F705" s="293" t="str">
        <f t="shared" si="31"/>
        <v>是</v>
      </c>
      <c r="G705" s="173" t="str">
        <f t="shared" si="32"/>
        <v>款</v>
      </c>
    </row>
    <row r="706" ht="36" hidden="1" customHeight="1" spans="1:7">
      <c r="A706" s="456" t="s">
        <v>1348</v>
      </c>
      <c r="B706" s="322" t="s">
        <v>1349</v>
      </c>
      <c r="C706" s="363">
        <v>100</v>
      </c>
      <c r="D706" s="323">
        <v>105</v>
      </c>
      <c r="E706" s="327">
        <f t="shared" si="30"/>
        <v>0.05</v>
      </c>
      <c r="F706" s="293" t="str">
        <f t="shared" si="31"/>
        <v>是</v>
      </c>
      <c r="G706" s="173" t="str">
        <f t="shared" si="32"/>
        <v>项</v>
      </c>
    </row>
    <row r="707" ht="36" hidden="1" customHeight="1" spans="1:7">
      <c r="A707" s="456" t="s">
        <v>1350</v>
      </c>
      <c r="B707" s="322" t="s">
        <v>1351</v>
      </c>
      <c r="C707" s="363">
        <v>0</v>
      </c>
      <c r="D707" s="323">
        <v>0</v>
      </c>
      <c r="E707" s="327" t="str">
        <f t="shared" si="30"/>
        <v/>
      </c>
      <c r="F707" s="293" t="str">
        <f t="shared" si="31"/>
        <v>否</v>
      </c>
      <c r="G707" s="173" t="str">
        <f t="shared" si="32"/>
        <v>项</v>
      </c>
    </row>
    <row r="708" ht="36" hidden="1" customHeight="1" spans="1:7">
      <c r="A708" s="455" t="s">
        <v>1352</v>
      </c>
      <c r="B708" s="317" t="s">
        <v>1353</v>
      </c>
      <c r="C708" s="363">
        <v>601</v>
      </c>
      <c r="D708" s="363">
        <v>283</v>
      </c>
      <c r="E708" s="329">
        <f t="shared" ref="E708:E771" si="33">IF(C708&gt;0,D708/C708-1,IF(C708&lt;0,-(D708/C708-1),""))</f>
        <v>-0.529</v>
      </c>
      <c r="F708" s="293" t="str">
        <f t="shared" ref="F708:F771" si="34">IF(LEN(A708)=3,"是",IF(B708&lt;&gt;"",IF(SUM(C708:D708)&lt;&gt;0,"是","否"),"是"))</f>
        <v>是</v>
      </c>
      <c r="G708" s="173" t="str">
        <f t="shared" ref="G708:G771" si="35">IF(LEN(A708)=3,"类",IF(LEN(A708)=5,"款","项"))</f>
        <v>款</v>
      </c>
    </row>
    <row r="709" ht="36" hidden="1" customHeight="1" spans="1:7">
      <c r="A709" s="456" t="s">
        <v>1354</v>
      </c>
      <c r="B709" s="322" t="s">
        <v>1355</v>
      </c>
      <c r="C709" s="363">
        <v>0</v>
      </c>
      <c r="D709" s="323">
        <v>0</v>
      </c>
      <c r="E709" s="327" t="str">
        <f t="shared" si="33"/>
        <v/>
      </c>
      <c r="F709" s="293" t="str">
        <f t="shared" si="34"/>
        <v>否</v>
      </c>
      <c r="G709" s="173" t="str">
        <f t="shared" si="35"/>
        <v>项</v>
      </c>
    </row>
    <row r="710" ht="36" hidden="1" customHeight="1" spans="1:7">
      <c r="A710" s="456" t="s">
        <v>1356</v>
      </c>
      <c r="B710" s="322" t="s">
        <v>1357</v>
      </c>
      <c r="C710" s="363">
        <v>340</v>
      </c>
      <c r="D710" s="323">
        <v>68</v>
      </c>
      <c r="E710" s="327">
        <f t="shared" si="33"/>
        <v>-0.8</v>
      </c>
      <c r="F710" s="293" t="str">
        <f t="shared" si="34"/>
        <v>是</v>
      </c>
      <c r="G710" s="173" t="str">
        <f t="shared" si="35"/>
        <v>项</v>
      </c>
    </row>
    <row r="711" ht="36" hidden="1" customHeight="1" spans="1:7">
      <c r="A711" s="456" t="s">
        <v>1358</v>
      </c>
      <c r="B711" s="322" t="s">
        <v>1359</v>
      </c>
      <c r="C711" s="363">
        <v>261</v>
      </c>
      <c r="D711" s="323">
        <v>215</v>
      </c>
      <c r="E711" s="327">
        <f t="shared" si="33"/>
        <v>-0.176</v>
      </c>
      <c r="F711" s="293" t="str">
        <f t="shared" si="34"/>
        <v>是</v>
      </c>
      <c r="G711" s="173" t="str">
        <f t="shared" si="35"/>
        <v>项</v>
      </c>
    </row>
    <row r="712" ht="36" hidden="1" customHeight="1" spans="1:7">
      <c r="A712" s="455" t="s">
        <v>1360</v>
      </c>
      <c r="B712" s="317" t="s">
        <v>1361</v>
      </c>
      <c r="C712" s="363">
        <v>4998</v>
      </c>
      <c r="D712" s="363">
        <v>5147</v>
      </c>
      <c r="E712" s="329">
        <f t="shared" si="33"/>
        <v>0.03</v>
      </c>
      <c r="F712" s="293" t="str">
        <f t="shared" si="34"/>
        <v>是</v>
      </c>
      <c r="G712" s="173" t="str">
        <f t="shared" si="35"/>
        <v>款</v>
      </c>
    </row>
    <row r="713" ht="36" hidden="1" customHeight="1" spans="1:7">
      <c r="A713" s="456" t="s">
        <v>1362</v>
      </c>
      <c r="B713" s="322" t="s">
        <v>1363</v>
      </c>
      <c r="C713" s="363">
        <v>1536</v>
      </c>
      <c r="D713" s="323">
        <v>1122</v>
      </c>
      <c r="E713" s="327">
        <f t="shared" si="33"/>
        <v>-0.27</v>
      </c>
      <c r="F713" s="293" t="str">
        <f t="shared" si="34"/>
        <v>是</v>
      </c>
      <c r="G713" s="173" t="str">
        <f t="shared" si="35"/>
        <v>项</v>
      </c>
    </row>
    <row r="714" ht="36" hidden="1" customHeight="1" spans="1:7">
      <c r="A714" s="456" t="s">
        <v>1364</v>
      </c>
      <c r="B714" s="322" t="s">
        <v>1365</v>
      </c>
      <c r="C714" s="363">
        <v>1747</v>
      </c>
      <c r="D714" s="323">
        <v>2215</v>
      </c>
      <c r="E714" s="327">
        <f t="shared" si="33"/>
        <v>0.268</v>
      </c>
      <c r="F714" s="293" t="str">
        <f t="shared" si="34"/>
        <v>是</v>
      </c>
      <c r="G714" s="173" t="str">
        <f t="shared" si="35"/>
        <v>项</v>
      </c>
    </row>
    <row r="715" ht="36" hidden="1" customHeight="1" spans="1:7">
      <c r="A715" s="456" t="s">
        <v>1366</v>
      </c>
      <c r="B715" s="322" t="s">
        <v>1367</v>
      </c>
      <c r="C715" s="363">
        <v>1715</v>
      </c>
      <c r="D715" s="323">
        <v>1785</v>
      </c>
      <c r="E715" s="327">
        <f t="shared" si="33"/>
        <v>0.041</v>
      </c>
      <c r="F715" s="293" t="str">
        <f t="shared" si="34"/>
        <v>是</v>
      </c>
      <c r="G715" s="173" t="str">
        <f t="shared" si="35"/>
        <v>项</v>
      </c>
    </row>
    <row r="716" ht="36" hidden="1" customHeight="1" spans="1:7">
      <c r="A716" s="456" t="s">
        <v>1368</v>
      </c>
      <c r="B716" s="322" t="s">
        <v>1369</v>
      </c>
      <c r="C716" s="363">
        <v>0</v>
      </c>
      <c r="D716" s="323">
        <v>25</v>
      </c>
      <c r="E716" s="327" t="str">
        <f t="shared" si="33"/>
        <v/>
      </c>
      <c r="F716" s="293" t="str">
        <f t="shared" si="34"/>
        <v>是</v>
      </c>
      <c r="G716" s="173" t="str">
        <f t="shared" si="35"/>
        <v>项</v>
      </c>
    </row>
    <row r="717" ht="36" hidden="1" customHeight="1" spans="1:7">
      <c r="A717" s="455" t="s">
        <v>1370</v>
      </c>
      <c r="B717" s="317" t="s">
        <v>1371</v>
      </c>
      <c r="C717" s="363">
        <v>7534</v>
      </c>
      <c r="D717" s="363">
        <v>7754</v>
      </c>
      <c r="E717" s="329">
        <f t="shared" si="33"/>
        <v>0.029</v>
      </c>
      <c r="F717" s="293" t="str">
        <f t="shared" si="34"/>
        <v>是</v>
      </c>
      <c r="G717" s="173" t="str">
        <f t="shared" si="35"/>
        <v>款</v>
      </c>
    </row>
    <row r="718" ht="36" hidden="1" customHeight="1" spans="1:7">
      <c r="A718" s="456" t="s">
        <v>1372</v>
      </c>
      <c r="B718" s="322" t="s">
        <v>1373</v>
      </c>
      <c r="C718" s="363">
        <v>45</v>
      </c>
      <c r="D718" s="323">
        <v>0</v>
      </c>
      <c r="E718" s="327">
        <f t="shared" si="33"/>
        <v>-1</v>
      </c>
      <c r="F718" s="293" t="str">
        <f t="shared" si="34"/>
        <v>是</v>
      </c>
      <c r="G718" s="173" t="str">
        <f t="shared" si="35"/>
        <v>项</v>
      </c>
    </row>
    <row r="719" ht="36" hidden="1" customHeight="1" spans="1:7">
      <c r="A719" s="456" t="s">
        <v>1374</v>
      </c>
      <c r="B719" s="322" t="s">
        <v>1375</v>
      </c>
      <c r="C719" s="363">
        <v>7450</v>
      </c>
      <c r="D719" s="323">
        <v>7645</v>
      </c>
      <c r="E719" s="327">
        <f t="shared" si="33"/>
        <v>0.026</v>
      </c>
      <c r="F719" s="293" t="str">
        <f t="shared" si="34"/>
        <v>是</v>
      </c>
      <c r="G719" s="173" t="str">
        <f t="shared" si="35"/>
        <v>项</v>
      </c>
    </row>
    <row r="720" ht="36" hidden="1" customHeight="1" spans="1:7">
      <c r="A720" s="456" t="s">
        <v>1376</v>
      </c>
      <c r="B720" s="322" t="s">
        <v>1377</v>
      </c>
      <c r="C720" s="363">
        <v>39</v>
      </c>
      <c r="D720" s="323">
        <v>109</v>
      </c>
      <c r="E720" s="327">
        <f t="shared" si="33"/>
        <v>1.795</v>
      </c>
      <c r="F720" s="293" t="str">
        <f t="shared" si="34"/>
        <v>是</v>
      </c>
      <c r="G720" s="173" t="str">
        <f t="shared" si="35"/>
        <v>项</v>
      </c>
    </row>
    <row r="721" ht="36" hidden="1" customHeight="1" spans="1:7">
      <c r="A721" s="455" t="s">
        <v>1378</v>
      </c>
      <c r="B721" s="317" t="s">
        <v>1379</v>
      </c>
      <c r="C721" s="363">
        <v>1443</v>
      </c>
      <c r="D721" s="363">
        <v>1143</v>
      </c>
      <c r="E721" s="329">
        <f t="shared" si="33"/>
        <v>-0.208</v>
      </c>
      <c r="F721" s="293" t="str">
        <f t="shared" si="34"/>
        <v>是</v>
      </c>
      <c r="G721" s="173" t="str">
        <f t="shared" si="35"/>
        <v>款</v>
      </c>
    </row>
    <row r="722" ht="36" hidden="1" customHeight="1" spans="1:7">
      <c r="A722" s="456" t="s">
        <v>1380</v>
      </c>
      <c r="B722" s="322" t="s">
        <v>1381</v>
      </c>
      <c r="C722" s="363">
        <v>993</v>
      </c>
      <c r="D722" s="323">
        <v>1125</v>
      </c>
      <c r="E722" s="327">
        <f t="shared" si="33"/>
        <v>0.133</v>
      </c>
      <c r="F722" s="293" t="str">
        <f t="shared" si="34"/>
        <v>是</v>
      </c>
      <c r="G722" s="173" t="str">
        <f t="shared" si="35"/>
        <v>项</v>
      </c>
    </row>
    <row r="723" ht="36" hidden="1" customHeight="1" spans="1:7">
      <c r="A723" s="456" t="s">
        <v>1382</v>
      </c>
      <c r="B723" s="322" t="s">
        <v>1383</v>
      </c>
      <c r="C723" s="363">
        <v>300</v>
      </c>
      <c r="D723" s="323">
        <v>10</v>
      </c>
      <c r="E723" s="327">
        <f t="shared" si="33"/>
        <v>-0.967</v>
      </c>
      <c r="F723" s="293" t="str">
        <f t="shared" si="34"/>
        <v>是</v>
      </c>
      <c r="G723" s="173" t="str">
        <f t="shared" si="35"/>
        <v>项</v>
      </c>
    </row>
    <row r="724" ht="36" hidden="1" customHeight="1" spans="1:7">
      <c r="A724" s="456" t="s">
        <v>1384</v>
      </c>
      <c r="B724" s="322" t="s">
        <v>1385</v>
      </c>
      <c r="C724" s="363">
        <v>150</v>
      </c>
      <c r="D724" s="323">
        <v>8</v>
      </c>
      <c r="E724" s="327">
        <f t="shared" si="33"/>
        <v>-0.947</v>
      </c>
      <c r="F724" s="293" t="str">
        <f t="shared" si="34"/>
        <v>是</v>
      </c>
      <c r="G724" s="173" t="str">
        <f t="shared" si="35"/>
        <v>项</v>
      </c>
    </row>
    <row r="725" ht="36" hidden="1" customHeight="1" spans="1:7">
      <c r="A725" s="455" t="s">
        <v>1386</v>
      </c>
      <c r="B725" s="317" t="s">
        <v>1387</v>
      </c>
      <c r="C725" s="363">
        <v>11</v>
      </c>
      <c r="D725" s="363">
        <v>45</v>
      </c>
      <c r="E725" s="329">
        <f t="shared" si="33"/>
        <v>3.091</v>
      </c>
      <c r="F725" s="293" t="str">
        <f t="shared" si="34"/>
        <v>是</v>
      </c>
      <c r="G725" s="173" t="str">
        <f t="shared" si="35"/>
        <v>款</v>
      </c>
    </row>
    <row r="726" ht="36" hidden="1" customHeight="1" spans="1:7">
      <c r="A726" s="456" t="s">
        <v>1388</v>
      </c>
      <c r="B726" s="322" t="s">
        <v>1389</v>
      </c>
      <c r="C726" s="363">
        <v>11</v>
      </c>
      <c r="D726" s="323">
        <v>45</v>
      </c>
      <c r="E726" s="327">
        <f t="shared" si="33"/>
        <v>3.091</v>
      </c>
      <c r="F726" s="293" t="str">
        <f t="shared" si="34"/>
        <v>是</v>
      </c>
      <c r="G726" s="173" t="str">
        <f t="shared" si="35"/>
        <v>项</v>
      </c>
    </row>
    <row r="727" ht="36" hidden="1" customHeight="1" spans="1:7">
      <c r="A727" s="456" t="s">
        <v>1390</v>
      </c>
      <c r="B727" s="322" t="s">
        <v>1391</v>
      </c>
      <c r="C727" s="363">
        <v>0</v>
      </c>
      <c r="D727" s="323">
        <v>0</v>
      </c>
      <c r="E727" s="327" t="str">
        <f t="shared" si="33"/>
        <v/>
      </c>
      <c r="F727" s="293" t="str">
        <f t="shared" si="34"/>
        <v>否</v>
      </c>
      <c r="G727" s="173" t="str">
        <f t="shared" si="35"/>
        <v>项</v>
      </c>
    </row>
    <row r="728" ht="36" hidden="1" customHeight="1" spans="1:7">
      <c r="A728" s="455" t="s">
        <v>1392</v>
      </c>
      <c r="B728" s="317" t="s">
        <v>1393</v>
      </c>
      <c r="C728" s="363">
        <v>270</v>
      </c>
      <c r="D728" s="363">
        <v>37</v>
      </c>
      <c r="E728" s="329">
        <f t="shared" si="33"/>
        <v>-0.863</v>
      </c>
      <c r="F728" s="293" t="str">
        <f t="shared" si="34"/>
        <v>是</v>
      </c>
      <c r="G728" s="173" t="str">
        <f t="shared" si="35"/>
        <v>款</v>
      </c>
    </row>
    <row r="729" ht="36" hidden="1" customHeight="1" spans="1:7">
      <c r="A729" s="456" t="s">
        <v>1394</v>
      </c>
      <c r="B729" s="322" t="s">
        <v>177</v>
      </c>
      <c r="C729" s="363">
        <v>250</v>
      </c>
      <c r="D729" s="323">
        <v>0</v>
      </c>
      <c r="E729" s="327">
        <f t="shared" si="33"/>
        <v>-1</v>
      </c>
      <c r="F729" s="293" t="str">
        <f t="shared" si="34"/>
        <v>是</v>
      </c>
      <c r="G729" s="173" t="str">
        <f t="shared" si="35"/>
        <v>项</v>
      </c>
    </row>
    <row r="730" ht="36" hidden="1" customHeight="1" spans="1:7">
      <c r="A730" s="456" t="s">
        <v>1395</v>
      </c>
      <c r="B730" s="322" t="s">
        <v>179</v>
      </c>
      <c r="C730" s="363">
        <v>20</v>
      </c>
      <c r="D730" s="323">
        <v>0</v>
      </c>
      <c r="E730" s="327">
        <f t="shared" si="33"/>
        <v>-1</v>
      </c>
      <c r="F730" s="293" t="str">
        <f t="shared" si="34"/>
        <v>是</v>
      </c>
      <c r="G730" s="173" t="str">
        <f t="shared" si="35"/>
        <v>项</v>
      </c>
    </row>
    <row r="731" ht="36" hidden="1" customHeight="1" spans="1:7">
      <c r="A731" s="456" t="s">
        <v>1396</v>
      </c>
      <c r="B731" s="322" t="s">
        <v>181</v>
      </c>
      <c r="C731" s="363">
        <v>0</v>
      </c>
      <c r="D731" s="323">
        <v>0</v>
      </c>
      <c r="E731" s="327" t="str">
        <f t="shared" si="33"/>
        <v/>
      </c>
      <c r="F731" s="293" t="str">
        <f t="shared" si="34"/>
        <v>否</v>
      </c>
      <c r="G731" s="173" t="str">
        <f t="shared" si="35"/>
        <v>项</v>
      </c>
    </row>
    <row r="732" ht="36" hidden="1" customHeight="1" spans="1:7">
      <c r="A732" s="456" t="s">
        <v>1397</v>
      </c>
      <c r="B732" s="322" t="s">
        <v>278</v>
      </c>
      <c r="C732" s="363">
        <v>0</v>
      </c>
      <c r="D732" s="323">
        <v>0</v>
      </c>
      <c r="E732" s="327" t="str">
        <f t="shared" si="33"/>
        <v/>
      </c>
      <c r="F732" s="293" t="str">
        <f t="shared" si="34"/>
        <v>否</v>
      </c>
      <c r="G732" s="173" t="str">
        <f t="shared" si="35"/>
        <v>项</v>
      </c>
    </row>
    <row r="733" ht="36" hidden="1" customHeight="1" spans="1:7">
      <c r="A733" s="456" t="s">
        <v>1398</v>
      </c>
      <c r="B733" s="322" t="s">
        <v>1399</v>
      </c>
      <c r="C733" s="363">
        <v>0</v>
      </c>
      <c r="D733" s="323">
        <v>2</v>
      </c>
      <c r="E733" s="327" t="str">
        <f t="shared" si="33"/>
        <v/>
      </c>
      <c r="F733" s="293" t="str">
        <f t="shared" si="34"/>
        <v>是</v>
      </c>
      <c r="G733" s="173" t="str">
        <f t="shared" si="35"/>
        <v>项</v>
      </c>
    </row>
    <row r="734" ht="36" hidden="1" customHeight="1" spans="1:7">
      <c r="A734" s="456" t="s">
        <v>1400</v>
      </c>
      <c r="B734" s="322" t="s">
        <v>1401</v>
      </c>
      <c r="C734" s="363">
        <v>0</v>
      </c>
      <c r="D734" s="323">
        <v>0</v>
      </c>
      <c r="E734" s="327" t="str">
        <f t="shared" si="33"/>
        <v/>
      </c>
      <c r="F734" s="293" t="str">
        <f t="shared" si="34"/>
        <v>否</v>
      </c>
      <c r="G734" s="173" t="str">
        <f t="shared" si="35"/>
        <v>项</v>
      </c>
    </row>
    <row r="735" ht="36" hidden="1" customHeight="1" spans="1:7">
      <c r="A735" s="456" t="s">
        <v>1402</v>
      </c>
      <c r="B735" s="322" t="s">
        <v>195</v>
      </c>
      <c r="C735" s="363">
        <v>0</v>
      </c>
      <c r="D735" s="323">
        <v>0</v>
      </c>
      <c r="E735" s="327" t="str">
        <f t="shared" si="33"/>
        <v/>
      </c>
      <c r="F735" s="293" t="str">
        <f t="shared" si="34"/>
        <v>否</v>
      </c>
      <c r="G735" s="173" t="str">
        <f t="shared" si="35"/>
        <v>项</v>
      </c>
    </row>
    <row r="736" ht="36" hidden="1" customHeight="1" spans="1:7">
      <c r="A736" s="456" t="s">
        <v>1403</v>
      </c>
      <c r="B736" s="322" t="s">
        <v>1404</v>
      </c>
      <c r="C736" s="363">
        <v>0</v>
      </c>
      <c r="D736" s="323">
        <v>35</v>
      </c>
      <c r="E736" s="327" t="str">
        <f t="shared" si="33"/>
        <v/>
      </c>
      <c r="F736" s="293" t="str">
        <f t="shared" si="34"/>
        <v>是</v>
      </c>
      <c r="G736" s="173" t="str">
        <f t="shared" si="35"/>
        <v>项</v>
      </c>
    </row>
    <row r="737" ht="36" hidden="1" customHeight="1" spans="1:7">
      <c r="A737" s="455" t="s">
        <v>1405</v>
      </c>
      <c r="B737" s="317" t="s">
        <v>1406</v>
      </c>
      <c r="C737" s="363">
        <v>20</v>
      </c>
      <c r="D737" s="363">
        <v>6</v>
      </c>
      <c r="E737" s="329">
        <f t="shared" si="33"/>
        <v>-0.7</v>
      </c>
      <c r="F737" s="293" t="str">
        <f t="shared" si="34"/>
        <v>是</v>
      </c>
      <c r="G737" s="173" t="str">
        <f t="shared" si="35"/>
        <v>款</v>
      </c>
    </row>
    <row r="738" ht="36" hidden="1" customHeight="1" spans="1:7">
      <c r="A738" s="456" t="s">
        <v>1407</v>
      </c>
      <c r="B738" s="322" t="s">
        <v>1408</v>
      </c>
      <c r="C738" s="363">
        <v>20</v>
      </c>
      <c r="D738" s="323">
        <v>6</v>
      </c>
      <c r="E738" s="327">
        <f t="shared" si="33"/>
        <v>-0.7</v>
      </c>
      <c r="F738" s="293" t="str">
        <f t="shared" si="34"/>
        <v>是</v>
      </c>
      <c r="G738" s="173" t="str">
        <f t="shared" si="35"/>
        <v>项</v>
      </c>
    </row>
    <row r="739" ht="36" hidden="1" customHeight="1" spans="1:7">
      <c r="A739" s="455" t="s">
        <v>1409</v>
      </c>
      <c r="B739" s="317" t="s">
        <v>1410</v>
      </c>
      <c r="C739" s="363">
        <v>2</v>
      </c>
      <c r="D739" s="363">
        <v>415</v>
      </c>
      <c r="E739" s="329">
        <f t="shared" si="33"/>
        <v>206.5</v>
      </c>
      <c r="F739" s="293" t="str">
        <f t="shared" si="34"/>
        <v>是</v>
      </c>
      <c r="G739" s="173" t="str">
        <f t="shared" si="35"/>
        <v>款</v>
      </c>
    </row>
    <row r="740" ht="36" hidden="1" customHeight="1" spans="1:7">
      <c r="A740" s="456">
        <v>2109999</v>
      </c>
      <c r="B740" s="322" t="s">
        <v>1411</v>
      </c>
      <c r="C740" s="363">
        <v>2</v>
      </c>
      <c r="D740" s="323">
        <v>415</v>
      </c>
      <c r="E740" s="327">
        <f t="shared" si="33"/>
        <v>206.5</v>
      </c>
      <c r="F740" s="293" t="str">
        <f t="shared" si="34"/>
        <v>是</v>
      </c>
      <c r="G740" s="173" t="str">
        <f t="shared" si="35"/>
        <v>项</v>
      </c>
    </row>
    <row r="741" ht="36" hidden="1" customHeight="1" spans="1:7">
      <c r="A741" s="465" t="s">
        <v>1412</v>
      </c>
      <c r="B741" s="466" t="s">
        <v>557</v>
      </c>
      <c r="C741" s="363"/>
      <c r="D741" s="467"/>
      <c r="E741" s="329" t="str">
        <f t="shared" si="33"/>
        <v/>
      </c>
      <c r="F741" s="293" t="str">
        <f t="shared" si="34"/>
        <v>否</v>
      </c>
      <c r="G741" s="173" t="str">
        <f t="shared" si="35"/>
        <v>项</v>
      </c>
    </row>
    <row r="742" ht="36" hidden="1" customHeight="1" spans="1:7">
      <c r="A742" s="465" t="s">
        <v>1413</v>
      </c>
      <c r="B742" s="466" t="s">
        <v>743</v>
      </c>
      <c r="C742" s="363"/>
      <c r="D742" s="467"/>
      <c r="E742" s="329" t="str">
        <f t="shared" si="33"/>
        <v/>
      </c>
      <c r="F742" s="293" t="str">
        <f t="shared" si="34"/>
        <v>否</v>
      </c>
      <c r="G742" s="173" t="str">
        <f t="shared" si="35"/>
        <v>项</v>
      </c>
    </row>
    <row r="743" ht="36" customHeight="1" spans="1:7">
      <c r="A743" s="455" t="s">
        <v>125</v>
      </c>
      <c r="B743" s="317" t="s">
        <v>126</v>
      </c>
      <c r="C743" s="363">
        <v>9689</v>
      </c>
      <c r="D743" s="363">
        <v>12234</v>
      </c>
      <c r="E743" s="329">
        <f t="shared" si="33"/>
        <v>0.263</v>
      </c>
      <c r="F743" s="293" t="str">
        <f t="shared" si="34"/>
        <v>是</v>
      </c>
      <c r="G743" s="173" t="str">
        <f t="shared" si="35"/>
        <v>类</v>
      </c>
    </row>
    <row r="744" ht="36" hidden="1" customHeight="1" spans="1:7">
      <c r="A744" s="455" t="s">
        <v>1414</v>
      </c>
      <c r="B744" s="317" t="s">
        <v>1415</v>
      </c>
      <c r="C744" s="363">
        <v>0</v>
      </c>
      <c r="D744" s="363">
        <v>55</v>
      </c>
      <c r="E744" s="329" t="str">
        <f t="shared" si="33"/>
        <v/>
      </c>
      <c r="F744" s="293" t="str">
        <f t="shared" si="34"/>
        <v>是</v>
      </c>
      <c r="G744" s="173" t="str">
        <f t="shared" si="35"/>
        <v>款</v>
      </c>
    </row>
    <row r="745" ht="36" hidden="1" customHeight="1" spans="1:7">
      <c r="A745" s="456" t="s">
        <v>1416</v>
      </c>
      <c r="B745" s="322" t="s">
        <v>177</v>
      </c>
      <c r="C745" s="363">
        <v>0</v>
      </c>
      <c r="D745" s="323">
        <v>0</v>
      </c>
      <c r="E745" s="327" t="str">
        <f t="shared" si="33"/>
        <v/>
      </c>
      <c r="F745" s="293" t="str">
        <f t="shared" si="34"/>
        <v>否</v>
      </c>
      <c r="G745" s="173" t="str">
        <f t="shared" si="35"/>
        <v>项</v>
      </c>
    </row>
    <row r="746" ht="36" hidden="1" customHeight="1" spans="1:7">
      <c r="A746" s="456" t="s">
        <v>1417</v>
      </c>
      <c r="B746" s="322" t="s">
        <v>179</v>
      </c>
      <c r="C746" s="363">
        <v>0</v>
      </c>
      <c r="D746" s="323">
        <v>39</v>
      </c>
      <c r="E746" s="327" t="str">
        <f t="shared" si="33"/>
        <v/>
      </c>
      <c r="F746" s="293" t="str">
        <f t="shared" si="34"/>
        <v>是</v>
      </c>
      <c r="G746" s="173" t="str">
        <f t="shared" si="35"/>
        <v>项</v>
      </c>
    </row>
    <row r="747" ht="36" hidden="1" customHeight="1" spans="1:7">
      <c r="A747" s="456" t="s">
        <v>1418</v>
      </c>
      <c r="B747" s="322" t="s">
        <v>181</v>
      </c>
      <c r="C747" s="363">
        <v>0</v>
      </c>
      <c r="D747" s="323">
        <v>16</v>
      </c>
      <c r="E747" s="327" t="str">
        <f t="shared" si="33"/>
        <v/>
      </c>
      <c r="F747" s="293" t="str">
        <f t="shared" si="34"/>
        <v>是</v>
      </c>
      <c r="G747" s="173" t="str">
        <f t="shared" si="35"/>
        <v>项</v>
      </c>
    </row>
    <row r="748" ht="36" hidden="1" customHeight="1" spans="1:7">
      <c r="A748" s="456" t="s">
        <v>1419</v>
      </c>
      <c r="B748" s="322" t="s">
        <v>1420</v>
      </c>
      <c r="C748" s="363">
        <v>0</v>
      </c>
      <c r="D748" s="323">
        <v>0</v>
      </c>
      <c r="E748" s="327" t="str">
        <f t="shared" si="33"/>
        <v/>
      </c>
      <c r="F748" s="293" t="str">
        <f t="shared" si="34"/>
        <v>否</v>
      </c>
      <c r="G748" s="173" t="str">
        <f t="shared" si="35"/>
        <v>项</v>
      </c>
    </row>
    <row r="749" ht="36" hidden="1" customHeight="1" spans="1:7">
      <c r="A749" s="456" t="s">
        <v>1421</v>
      </c>
      <c r="B749" s="322" t="s">
        <v>1422</v>
      </c>
      <c r="C749" s="363">
        <v>0</v>
      </c>
      <c r="D749" s="323">
        <v>0</v>
      </c>
      <c r="E749" s="327" t="str">
        <f t="shared" si="33"/>
        <v/>
      </c>
      <c r="F749" s="293" t="str">
        <f t="shared" si="34"/>
        <v>否</v>
      </c>
      <c r="G749" s="173" t="str">
        <f t="shared" si="35"/>
        <v>项</v>
      </c>
    </row>
    <row r="750" ht="36" hidden="1" customHeight="1" spans="1:7">
      <c r="A750" s="456" t="s">
        <v>1423</v>
      </c>
      <c r="B750" s="322" t="s">
        <v>1424</v>
      </c>
      <c r="C750" s="363">
        <v>0</v>
      </c>
      <c r="D750" s="323">
        <v>0</v>
      </c>
      <c r="E750" s="327" t="str">
        <f t="shared" si="33"/>
        <v/>
      </c>
      <c r="F750" s="293" t="str">
        <f t="shared" si="34"/>
        <v>否</v>
      </c>
      <c r="G750" s="173" t="str">
        <f t="shared" si="35"/>
        <v>项</v>
      </c>
    </row>
    <row r="751" ht="36" hidden="1" customHeight="1" spans="1:7">
      <c r="A751" s="456" t="s">
        <v>1425</v>
      </c>
      <c r="B751" s="322" t="s">
        <v>1426</v>
      </c>
      <c r="C751" s="363">
        <v>0</v>
      </c>
      <c r="D751" s="323">
        <v>0</v>
      </c>
      <c r="E751" s="327" t="str">
        <f t="shared" si="33"/>
        <v/>
      </c>
      <c r="F751" s="293" t="str">
        <f t="shared" si="34"/>
        <v>否</v>
      </c>
      <c r="G751" s="173" t="str">
        <f t="shared" si="35"/>
        <v>项</v>
      </c>
    </row>
    <row r="752" ht="36" hidden="1" customHeight="1" spans="1:7">
      <c r="A752" s="456" t="s">
        <v>1427</v>
      </c>
      <c r="B752" s="322" t="s">
        <v>1428</v>
      </c>
      <c r="C752" s="363">
        <v>0</v>
      </c>
      <c r="D752" s="323">
        <v>0</v>
      </c>
      <c r="E752" s="327" t="str">
        <f t="shared" si="33"/>
        <v/>
      </c>
      <c r="F752" s="293" t="str">
        <f t="shared" si="34"/>
        <v>否</v>
      </c>
      <c r="G752" s="173" t="str">
        <f t="shared" si="35"/>
        <v>项</v>
      </c>
    </row>
    <row r="753" ht="36" hidden="1" customHeight="1" spans="1:7">
      <c r="A753" s="456" t="s">
        <v>1429</v>
      </c>
      <c r="B753" s="322" t="s">
        <v>1430</v>
      </c>
      <c r="C753" s="363">
        <v>0</v>
      </c>
      <c r="D753" s="323">
        <v>0</v>
      </c>
      <c r="E753" s="327" t="str">
        <f t="shared" si="33"/>
        <v/>
      </c>
      <c r="F753" s="293" t="str">
        <f t="shared" si="34"/>
        <v>否</v>
      </c>
      <c r="G753" s="173" t="str">
        <f t="shared" si="35"/>
        <v>项</v>
      </c>
    </row>
    <row r="754" ht="36" hidden="1" customHeight="1" spans="1:7">
      <c r="A754" s="455" t="s">
        <v>1431</v>
      </c>
      <c r="B754" s="317" t="s">
        <v>1432</v>
      </c>
      <c r="C754" s="363">
        <v>30</v>
      </c>
      <c r="D754" s="363">
        <v>22</v>
      </c>
      <c r="E754" s="329">
        <f t="shared" si="33"/>
        <v>-0.267</v>
      </c>
      <c r="F754" s="293" t="str">
        <f t="shared" si="34"/>
        <v>是</v>
      </c>
      <c r="G754" s="173" t="str">
        <f t="shared" si="35"/>
        <v>款</v>
      </c>
    </row>
    <row r="755" ht="36" hidden="1" customHeight="1" spans="1:7">
      <c r="A755" s="456" t="s">
        <v>1433</v>
      </c>
      <c r="B755" s="322" t="s">
        <v>1434</v>
      </c>
      <c r="C755" s="363">
        <v>30</v>
      </c>
      <c r="D755" s="323">
        <v>22</v>
      </c>
      <c r="E755" s="327">
        <f t="shared" si="33"/>
        <v>-0.267</v>
      </c>
      <c r="F755" s="293" t="str">
        <f t="shared" si="34"/>
        <v>是</v>
      </c>
      <c r="G755" s="173" t="str">
        <f t="shared" si="35"/>
        <v>项</v>
      </c>
    </row>
    <row r="756" ht="36" hidden="1" customHeight="1" spans="1:7">
      <c r="A756" s="456" t="s">
        <v>1435</v>
      </c>
      <c r="B756" s="322" t="s">
        <v>1436</v>
      </c>
      <c r="C756" s="363">
        <v>0</v>
      </c>
      <c r="D756" s="323">
        <v>0</v>
      </c>
      <c r="E756" s="327" t="str">
        <f t="shared" si="33"/>
        <v/>
      </c>
      <c r="F756" s="293" t="str">
        <f t="shared" si="34"/>
        <v>否</v>
      </c>
      <c r="G756" s="173" t="str">
        <f t="shared" si="35"/>
        <v>项</v>
      </c>
    </row>
    <row r="757" ht="36" hidden="1" customHeight="1" spans="1:7">
      <c r="A757" s="456" t="s">
        <v>1437</v>
      </c>
      <c r="B757" s="322" t="s">
        <v>1438</v>
      </c>
      <c r="C757" s="363">
        <v>0</v>
      </c>
      <c r="D757" s="323">
        <v>0</v>
      </c>
      <c r="E757" s="327" t="str">
        <f t="shared" si="33"/>
        <v/>
      </c>
      <c r="F757" s="293" t="str">
        <f t="shared" si="34"/>
        <v>否</v>
      </c>
      <c r="G757" s="173" t="str">
        <f t="shared" si="35"/>
        <v>项</v>
      </c>
    </row>
    <row r="758" ht="36" hidden="1" customHeight="1" spans="1:7">
      <c r="A758" s="455" t="s">
        <v>1439</v>
      </c>
      <c r="B758" s="317" t="s">
        <v>1440</v>
      </c>
      <c r="C758" s="363">
        <v>572</v>
      </c>
      <c r="D758" s="363">
        <v>1350</v>
      </c>
      <c r="E758" s="329">
        <f t="shared" si="33"/>
        <v>1.36</v>
      </c>
      <c r="F758" s="293" t="str">
        <f t="shared" si="34"/>
        <v>是</v>
      </c>
      <c r="G758" s="173" t="str">
        <f t="shared" si="35"/>
        <v>款</v>
      </c>
    </row>
    <row r="759" ht="36" hidden="1" customHeight="1" spans="1:7">
      <c r="A759" s="456" t="s">
        <v>1441</v>
      </c>
      <c r="B759" s="322" t="s">
        <v>1442</v>
      </c>
      <c r="C759" s="363">
        <v>4</v>
      </c>
      <c r="D759" s="323">
        <v>0</v>
      </c>
      <c r="E759" s="327">
        <f t="shared" si="33"/>
        <v>-1</v>
      </c>
      <c r="F759" s="293" t="str">
        <f t="shared" si="34"/>
        <v>是</v>
      </c>
      <c r="G759" s="173" t="str">
        <f t="shared" si="35"/>
        <v>项</v>
      </c>
    </row>
    <row r="760" ht="36" hidden="1" customHeight="1" spans="1:7">
      <c r="A760" s="456" t="s">
        <v>1443</v>
      </c>
      <c r="B760" s="322" t="s">
        <v>1444</v>
      </c>
      <c r="C760" s="363">
        <v>556</v>
      </c>
      <c r="D760" s="323">
        <v>1350</v>
      </c>
      <c r="E760" s="327">
        <f t="shared" si="33"/>
        <v>1.428</v>
      </c>
      <c r="F760" s="293" t="str">
        <f t="shared" si="34"/>
        <v>是</v>
      </c>
      <c r="G760" s="173" t="str">
        <f t="shared" si="35"/>
        <v>项</v>
      </c>
    </row>
    <row r="761" ht="36" hidden="1" customHeight="1" spans="1:7">
      <c r="A761" s="456" t="s">
        <v>1445</v>
      </c>
      <c r="B761" s="322" t="s">
        <v>1446</v>
      </c>
      <c r="C761" s="363">
        <v>0</v>
      </c>
      <c r="D761" s="323">
        <v>0</v>
      </c>
      <c r="E761" s="327" t="str">
        <f t="shared" si="33"/>
        <v/>
      </c>
      <c r="F761" s="293" t="str">
        <f t="shared" si="34"/>
        <v>否</v>
      </c>
      <c r="G761" s="173" t="str">
        <f t="shared" si="35"/>
        <v>项</v>
      </c>
    </row>
    <row r="762" ht="36" hidden="1" customHeight="1" spans="1:7">
      <c r="A762" s="456" t="s">
        <v>1447</v>
      </c>
      <c r="B762" s="322" t="s">
        <v>1448</v>
      </c>
      <c r="C762" s="363">
        <v>12</v>
      </c>
      <c r="D762" s="323">
        <v>0</v>
      </c>
      <c r="E762" s="327">
        <f t="shared" si="33"/>
        <v>-1</v>
      </c>
      <c r="F762" s="293" t="str">
        <f t="shared" si="34"/>
        <v>是</v>
      </c>
      <c r="G762" s="173" t="str">
        <f t="shared" si="35"/>
        <v>项</v>
      </c>
    </row>
    <row r="763" ht="36" hidden="1" customHeight="1" spans="1:7">
      <c r="A763" s="456" t="s">
        <v>1449</v>
      </c>
      <c r="B763" s="322" t="s">
        <v>1450</v>
      </c>
      <c r="C763" s="363">
        <v>0</v>
      </c>
      <c r="D763" s="323">
        <v>0</v>
      </c>
      <c r="E763" s="327" t="str">
        <f t="shared" si="33"/>
        <v/>
      </c>
      <c r="F763" s="293" t="str">
        <f t="shared" si="34"/>
        <v>否</v>
      </c>
      <c r="G763" s="173" t="str">
        <f t="shared" si="35"/>
        <v>项</v>
      </c>
    </row>
    <row r="764" ht="36" hidden="1" customHeight="1" spans="1:7">
      <c r="A764" s="456" t="s">
        <v>1451</v>
      </c>
      <c r="B764" s="322" t="s">
        <v>1452</v>
      </c>
      <c r="C764" s="363">
        <v>0</v>
      </c>
      <c r="D764" s="323">
        <v>0</v>
      </c>
      <c r="E764" s="327" t="str">
        <f t="shared" si="33"/>
        <v/>
      </c>
      <c r="F764" s="293" t="str">
        <f t="shared" si="34"/>
        <v>否</v>
      </c>
      <c r="G764" s="173" t="str">
        <f t="shared" si="35"/>
        <v>项</v>
      </c>
    </row>
    <row r="765" ht="36" hidden="1" customHeight="1" spans="1:7">
      <c r="A765" s="322" t="s">
        <v>1453</v>
      </c>
      <c r="B765" s="322" t="s">
        <v>1454</v>
      </c>
      <c r="C765" s="363"/>
      <c r="D765" s="323">
        <v>0</v>
      </c>
      <c r="E765" s="327" t="str">
        <f t="shared" si="33"/>
        <v/>
      </c>
      <c r="F765" s="293" t="str">
        <f t="shared" si="34"/>
        <v>否</v>
      </c>
      <c r="G765" s="173" t="str">
        <f t="shared" si="35"/>
        <v>项</v>
      </c>
    </row>
    <row r="766" ht="36" hidden="1" customHeight="1" spans="1:7">
      <c r="A766" s="456" t="s">
        <v>1455</v>
      </c>
      <c r="B766" s="322" t="s">
        <v>1456</v>
      </c>
      <c r="C766" s="363">
        <v>0</v>
      </c>
      <c r="D766" s="323">
        <v>0</v>
      </c>
      <c r="E766" s="327" t="str">
        <f t="shared" si="33"/>
        <v/>
      </c>
      <c r="F766" s="293" t="str">
        <f t="shared" si="34"/>
        <v>否</v>
      </c>
      <c r="G766" s="173" t="str">
        <f t="shared" si="35"/>
        <v>项</v>
      </c>
    </row>
    <row r="767" ht="36" hidden="1" customHeight="1" spans="1:7">
      <c r="A767" s="455" t="s">
        <v>1457</v>
      </c>
      <c r="B767" s="317" t="s">
        <v>1458</v>
      </c>
      <c r="C767" s="363">
        <v>554</v>
      </c>
      <c r="D767" s="363">
        <v>1898</v>
      </c>
      <c r="E767" s="329">
        <f t="shared" si="33"/>
        <v>2.426</v>
      </c>
      <c r="F767" s="293" t="str">
        <f t="shared" si="34"/>
        <v>是</v>
      </c>
      <c r="G767" s="173" t="str">
        <f t="shared" si="35"/>
        <v>款</v>
      </c>
    </row>
    <row r="768" ht="36" hidden="1" customHeight="1" spans="1:7">
      <c r="A768" s="456" t="s">
        <v>1459</v>
      </c>
      <c r="B768" s="322" t="s">
        <v>1460</v>
      </c>
      <c r="C768" s="363">
        <v>0</v>
      </c>
      <c r="D768" s="323">
        <v>0</v>
      </c>
      <c r="E768" s="327" t="str">
        <f t="shared" si="33"/>
        <v/>
      </c>
      <c r="F768" s="293" t="str">
        <f t="shared" si="34"/>
        <v>否</v>
      </c>
      <c r="G768" s="173" t="str">
        <f t="shared" si="35"/>
        <v>项</v>
      </c>
    </row>
    <row r="769" ht="36" hidden="1" customHeight="1" spans="1:7">
      <c r="A769" s="456" t="s">
        <v>1461</v>
      </c>
      <c r="B769" s="322" t="s">
        <v>1462</v>
      </c>
      <c r="C769" s="363">
        <v>520</v>
      </c>
      <c r="D769" s="323">
        <v>172</v>
      </c>
      <c r="E769" s="327">
        <f t="shared" si="33"/>
        <v>-0.669</v>
      </c>
      <c r="F769" s="293" t="str">
        <f t="shared" si="34"/>
        <v>是</v>
      </c>
      <c r="G769" s="173" t="str">
        <f t="shared" si="35"/>
        <v>项</v>
      </c>
    </row>
    <row r="770" ht="36" hidden="1" customHeight="1" spans="1:7">
      <c r="A770" s="456" t="s">
        <v>1463</v>
      </c>
      <c r="B770" s="322" t="s">
        <v>1464</v>
      </c>
      <c r="C770" s="363">
        <v>0</v>
      </c>
      <c r="D770" s="323">
        <v>0</v>
      </c>
      <c r="E770" s="327" t="str">
        <f t="shared" si="33"/>
        <v/>
      </c>
      <c r="F770" s="293" t="str">
        <f t="shared" si="34"/>
        <v>否</v>
      </c>
      <c r="G770" s="173" t="str">
        <f t="shared" si="35"/>
        <v>项</v>
      </c>
    </row>
    <row r="771" ht="36" hidden="1" customHeight="1" spans="1:7">
      <c r="A771" s="456" t="s">
        <v>1465</v>
      </c>
      <c r="B771" s="322" t="s">
        <v>1466</v>
      </c>
      <c r="C771" s="363">
        <v>34</v>
      </c>
      <c r="D771" s="323">
        <v>1726</v>
      </c>
      <c r="E771" s="327">
        <f t="shared" si="33"/>
        <v>49.765</v>
      </c>
      <c r="F771" s="293" t="str">
        <f t="shared" si="34"/>
        <v>是</v>
      </c>
      <c r="G771" s="173" t="str">
        <f t="shared" si="35"/>
        <v>项</v>
      </c>
    </row>
    <row r="772" ht="36" hidden="1" customHeight="1" spans="1:7">
      <c r="A772" s="455" t="s">
        <v>1467</v>
      </c>
      <c r="B772" s="317" t="s">
        <v>1468</v>
      </c>
      <c r="C772" s="363">
        <v>3434</v>
      </c>
      <c r="D772" s="363">
        <v>2768</v>
      </c>
      <c r="E772" s="329">
        <f t="shared" ref="E772:E835" si="36">IF(C772&gt;0,D772/C772-1,IF(C772&lt;0,-(D772/C772-1),""))</f>
        <v>-0.194</v>
      </c>
      <c r="F772" s="293" t="str">
        <f t="shared" ref="F772:F835" si="37">IF(LEN(A772)=3,"是",IF(B772&lt;&gt;"",IF(SUM(C772:D772)&lt;&gt;0,"是","否"),"是"))</f>
        <v>是</v>
      </c>
      <c r="G772" s="173" t="str">
        <f t="shared" ref="G772:G835" si="38">IF(LEN(A772)=3,"类",IF(LEN(A772)=5,"款","项"))</f>
        <v>款</v>
      </c>
    </row>
    <row r="773" ht="36" hidden="1" customHeight="1" spans="1:7">
      <c r="A773" s="456" t="s">
        <v>1469</v>
      </c>
      <c r="B773" s="322" t="s">
        <v>1470</v>
      </c>
      <c r="C773" s="363">
        <v>2538</v>
      </c>
      <c r="D773" s="323">
        <v>2768</v>
      </c>
      <c r="E773" s="327">
        <f t="shared" si="36"/>
        <v>0.091</v>
      </c>
      <c r="F773" s="293" t="str">
        <f t="shared" si="37"/>
        <v>是</v>
      </c>
      <c r="G773" s="173" t="str">
        <f t="shared" si="38"/>
        <v>项</v>
      </c>
    </row>
    <row r="774" ht="36" hidden="1" customHeight="1" spans="1:7">
      <c r="A774" s="456" t="s">
        <v>1471</v>
      </c>
      <c r="B774" s="322" t="s">
        <v>1472</v>
      </c>
      <c r="C774" s="363">
        <v>896</v>
      </c>
      <c r="D774" s="323">
        <v>0</v>
      </c>
      <c r="E774" s="327">
        <f t="shared" si="36"/>
        <v>-1</v>
      </c>
      <c r="F774" s="293" t="str">
        <f t="shared" si="37"/>
        <v>是</v>
      </c>
      <c r="G774" s="173" t="str">
        <f t="shared" si="38"/>
        <v>项</v>
      </c>
    </row>
    <row r="775" ht="36" hidden="1" customHeight="1" spans="1:7">
      <c r="A775" s="456" t="s">
        <v>1473</v>
      </c>
      <c r="B775" s="322" t="s">
        <v>1474</v>
      </c>
      <c r="C775" s="363">
        <v>0</v>
      </c>
      <c r="D775" s="323">
        <v>0</v>
      </c>
      <c r="E775" s="327" t="str">
        <f t="shared" si="36"/>
        <v/>
      </c>
      <c r="F775" s="293" t="str">
        <f t="shared" si="37"/>
        <v>否</v>
      </c>
      <c r="G775" s="173" t="str">
        <f t="shared" si="38"/>
        <v>项</v>
      </c>
    </row>
    <row r="776" ht="36" hidden="1" customHeight="1" spans="1:7">
      <c r="A776" s="456" t="s">
        <v>1475</v>
      </c>
      <c r="B776" s="322" t="s">
        <v>1476</v>
      </c>
      <c r="C776" s="363">
        <v>0</v>
      </c>
      <c r="D776" s="323">
        <v>0</v>
      </c>
      <c r="E776" s="327" t="str">
        <f t="shared" si="36"/>
        <v/>
      </c>
      <c r="F776" s="293" t="str">
        <f t="shared" si="37"/>
        <v>否</v>
      </c>
      <c r="G776" s="173" t="str">
        <f t="shared" si="38"/>
        <v>项</v>
      </c>
    </row>
    <row r="777" ht="36" hidden="1" customHeight="1" spans="1:7">
      <c r="A777" s="456" t="s">
        <v>1477</v>
      </c>
      <c r="B777" s="322" t="s">
        <v>1478</v>
      </c>
      <c r="C777" s="363">
        <v>0</v>
      </c>
      <c r="D777" s="323">
        <v>0</v>
      </c>
      <c r="E777" s="327" t="str">
        <f t="shared" si="36"/>
        <v/>
      </c>
      <c r="F777" s="293" t="str">
        <f t="shared" si="37"/>
        <v>否</v>
      </c>
      <c r="G777" s="173" t="str">
        <f t="shared" si="38"/>
        <v>项</v>
      </c>
    </row>
    <row r="778" ht="36" hidden="1" customHeight="1" spans="1:7">
      <c r="A778" s="456" t="s">
        <v>1479</v>
      </c>
      <c r="B778" s="322" t="s">
        <v>1480</v>
      </c>
      <c r="C778" s="363">
        <v>0</v>
      </c>
      <c r="D778" s="323">
        <v>0</v>
      </c>
      <c r="E778" s="327" t="str">
        <f t="shared" si="36"/>
        <v/>
      </c>
      <c r="F778" s="293" t="str">
        <f t="shared" si="37"/>
        <v>否</v>
      </c>
      <c r="G778" s="173" t="str">
        <f t="shared" si="38"/>
        <v>项</v>
      </c>
    </row>
    <row r="779" ht="36" hidden="1" customHeight="1" spans="1:7">
      <c r="A779" s="455" t="s">
        <v>1481</v>
      </c>
      <c r="B779" s="317" t="s">
        <v>1482</v>
      </c>
      <c r="C779" s="363">
        <v>2859</v>
      </c>
      <c r="D779" s="363">
        <v>5136</v>
      </c>
      <c r="E779" s="329">
        <f t="shared" si="36"/>
        <v>0.796</v>
      </c>
      <c r="F779" s="293" t="str">
        <f t="shared" si="37"/>
        <v>是</v>
      </c>
      <c r="G779" s="173" t="str">
        <f t="shared" si="38"/>
        <v>款</v>
      </c>
    </row>
    <row r="780" ht="36" hidden="1" customHeight="1" spans="1:7">
      <c r="A780" s="456" t="s">
        <v>1483</v>
      </c>
      <c r="B780" s="322" t="s">
        <v>1484</v>
      </c>
      <c r="C780" s="363">
        <v>1750</v>
      </c>
      <c r="D780" s="323">
        <v>765</v>
      </c>
      <c r="E780" s="327">
        <f t="shared" si="36"/>
        <v>-0.563</v>
      </c>
      <c r="F780" s="293" t="str">
        <f t="shared" si="37"/>
        <v>是</v>
      </c>
      <c r="G780" s="173" t="str">
        <f t="shared" si="38"/>
        <v>项</v>
      </c>
    </row>
    <row r="781" ht="36" hidden="1" customHeight="1" spans="1:7">
      <c r="A781" s="456" t="s">
        <v>1485</v>
      </c>
      <c r="B781" s="322" t="s">
        <v>1486</v>
      </c>
      <c r="C781" s="363">
        <v>0</v>
      </c>
      <c r="D781" s="323">
        <v>0</v>
      </c>
      <c r="E781" s="327" t="str">
        <f t="shared" si="36"/>
        <v/>
      </c>
      <c r="F781" s="293" t="str">
        <f t="shared" si="37"/>
        <v>否</v>
      </c>
      <c r="G781" s="173" t="str">
        <f t="shared" si="38"/>
        <v>项</v>
      </c>
    </row>
    <row r="782" ht="36" hidden="1" customHeight="1" spans="1:7">
      <c r="A782" s="456" t="s">
        <v>1487</v>
      </c>
      <c r="B782" s="322" t="s">
        <v>1488</v>
      </c>
      <c r="C782" s="363">
        <v>0</v>
      </c>
      <c r="D782" s="323">
        <v>0</v>
      </c>
      <c r="E782" s="327" t="str">
        <f t="shared" si="36"/>
        <v/>
      </c>
      <c r="F782" s="293" t="str">
        <f t="shared" si="37"/>
        <v>否</v>
      </c>
      <c r="G782" s="173" t="str">
        <f t="shared" si="38"/>
        <v>项</v>
      </c>
    </row>
    <row r="783" ht="36" hidden="1" customHeight="1" spans="1:7">
      <c r="A783" s="456" t="s">
        <v>1489</v>
      </c>
      <c r="B783" s="322" t="s">
        <v>1490</v>
      </c>
      <c r="C783" s="363">
        <v>480</v>
      </c>
      <c r="D783" s="323">
        <v>596</v>
      </c>
      <c r="E783" s="327">
        <f t="shared" si="36"/>
        <v>0.242</v>
      </c>
      <c r="F783" s="293" t="str">
        <f t="shared" si="37"/>
        <v>是</v>
      </c>
      <c r="G783" s="173" t="str">
        <f t="shared" si="38"/>
        <v>项</v>
      </c>
    </row>
    <row r="784" ht="36" hidden="1" customHeight="1" spans="1:7">
      <c r="A784" s="456" t="s">
        <v>1491</v>
      </c>
      <c r="B784" s="322" t="s">
        <v>1492</v>
      </c>
      <c r="C784" s="363">
        <v>629</v>
      </c>
      <c r="D784" s="323">
        <v>3775</v>
      </c>
      <c r="E784" s="327">
        <f t="shared" si="36"/>
        <v>5.002</v>
      </c>
      <c r="F784" s="293" t="str">
        <f t="shared" si="37"/>
        <v>是</v>
      </c>
      <c r="G784" s="173" t="str">
        <f t="shared" si="38"/>
        <v>项</v>
      </c>
    </row>
    <row r="785" ht="36" hidden="1" customHeight="1" spans="1:7">
      <c r="A785" s="455" t="s">
        <v>1493</v>
      </c>
      <c r="B785" s="317" t="s">
        <v>1494</v>
      </c>
      <c r="C785" s="363">
        <v>0</v>
      </c>
      <c r="D785" s="363">
        <v>0</v>
      </c>
      <c r="E785" s="329" t="str">
        <f t="shared" si="36"/>
        <v/>
      </c>
      <c r="F785" s="293" t="str">
        <f t="shared" si="37"/>
        <v>否</v>
      </c>
      <c r="G785" s="173" t="str">
        <f t="shared" si="38"/>
        <v>款</v>
      </c>
    </row>
    <row r="786" ht="36" hidden="1" customHeight="1" spans="1:7">
      <c r="A786" s="456" t="s">
        <v>1495</v>
      </c>
      <c r="B786" s="322" t="s">
        <v>1496</v>
      </c>
      <c r="C786" s="363">
        <v>0</v>
      </c>
      <c r="D786" s="323">
        <v>0</v>
      </c>
      <c r="E786" s="327" t="str">
        <f t="shared" si="36"/>
        <v/>
      </c>
      <c r="F786" s="293" t="str">
        <f t="shared" si="37"/>
        <v>否</v>
      </c>
      <c r="G786" s="173" t="str">
        <f t="shared" si="38"/>
        <v>项</v>
      </c>
    </row>
    <row r="787" ht="36" hidden="1" customHeight="1" spans="1:7">
      <c r="A787" s="456" t="s">
        <v>1497</v>
      </c>
      <c r="B787" s="322" t="s">
        <v>1498</v>
      </c>
      <c r="C787" s="363">
        <v>0</v>
      </c>
      <c r="D787" s="323">
        <v>0</v>
      </c>
      <c r="E787" s="327" t="str">
        <f t="shared" si="36"/>
        <v/>
      </c>
      <c r="F787" s="293" t="str">
        <f t="shared" si="37"/>
        <v>否</v>
      </c>
      <c r="G787" s="173" t="str">
        <f t="shared" si="38"/>
        <v>项</v>
      </c>
    </row>
    <row r="788" ht="36" hidden="1" customHeight="1" spans="1:7">
      <c r="A788" s="455" t="s">
        <v>1499</v>
      </c>
      <c r="B788" s="317" t="s">
        <v>1500</v>
      </c>
      <c r="C788" s="363">
        <v>0</v>
      </c>
      <c r="D788" s="363">
        <v>0</v>
      </c>
      <c r="E788" s="329" t="str">
        <f t="shared" si="36"/>
        <v/>
      </c>
      <c r="F788" s="293" t="str">
        <f t="shared" si="37"/>
        <v>否</v>
      </c>
      <c r="G788" s="173" t="str">
        <f t="shared" si="38"/>
        <v>款</v>
      </c>
    </row>
    <row r="789" ht="36" hidden="1" customHeight="1" spans="1:7">
      <c r="A789" s="456" t="s">
        <v>1501</v>
      </c>
      <c r="B789" s="322" t="s">
        <v>1502</v>
      </c>
      <c r="C789" s="363">
        <v>0</v>
      </c>
      <c r="D789" s="323">
        <v>0</v>
      </c>
      <c r="E789" s="327" t="str">
        <f t="shared" si="36"/>
        <v/>
      </c>
      <c r="F789" s="293" t="str">
        <f t="shared" si="37"/>
        <v>否</v>
      </c>
      <c r="G789" s="173" t="str">
        <f t="shared" si="38"/>
        <v>项</v>
      </c>
    </row>
    <row r="790" ht="36" hidden="1" customHeight="1" spans="1:7">
      <c r="A790" s="456" t="s">
        <v>1503</v>
      </c>
      <c r="B790" s="322" t="s">
        <v>1504</v>
      </c>
      <c r="C790" s="363">
        <v>0</v>
      </c>
      <c r="D790" s="323">
        <v>0</v>
      </c>
      <c r="E790" s="327" t="str">
        <f t="shared" si="36"/>
        <v/>
      </c>
      <c r="F790" s="293" t="str">
        <f t="shared" si="37"/>
        <v>否</v>
      </c>
      <c r="G790" s="173" t="str">
        <f t="shared" si="38"/>
        <v>项</v>
      </c>
    </row>
    <row r="791" ht="36" hidden="1" customHeight="1" spans="1:7">
      <c r="A791" s="455" t="s">
        <v>1505</v>
      </c>
      <c r="B791" s="317" t="s">
        <v>1506</v>
      </c>
      <c r="C791" s="363">
        <v>260</v>
      </c>
      <c r="D791" s="363">
        <v>135</v>
      </c>
      <c r="E791" s="329">
        <f t="shared" si="36"/>
        <v>-0.481</v>
      </c>
      <c r="F791" s="293" t="str">
        <f t="shared" si="37"/>
        <v>是</v>
      </c>
      <c r="G791" s="173" t="str">
        <f t="shared" si="38"/>
        <v>款</v>
      </c>
    </row>
    <row r="792" ht="36" hidden="1" customHeight="1" spans="1:7">
      <c r="A792" s="456">
        <v>2110901</v>
      </c>
      <c r="B792" s="473" t="s">
        <v>1507</v>
      </c>
      <c r="C792" s="363"/>
      <c r="D792" s="323">
        <v>135</v>
      </c>
      <c r="E792" s="327" t="str">
        <f t="shared" si="36"/>
        <v/>
      </c>
      <c r="F792" s="293" t="str">
        <f t="shared" si="37"/>
        <v>是</v>
      </c>
      <c r="G792" s="173" t="str">
        <f t="shared" si="38"/>
        <v>项</v>
      </c>
    </row>
    <row r="793" ht="36" hidden="1" customHeight="1" spans="1:7">
      <c r="A793" s="455" t="s">
        <v>1508</v>
      </c>
      <c r="B793" s="317" t="s">
        <v>1509</v>
      </c>
      <c r="C793" s="363">
        <v>0</v>
      </c>
      <c r="D793" s="363">
        <v>0</v>
      </c>
      <c r="E793" s="329" t="str">
        <f t="shared" si="36"/>
        <v/>
      </c>
      <c r="F793" s="293" t="str">
        <f t="shared" si="37"/>
        <v>否</v>
      </c>
      <c r="G793" s="173" t="str">
        <f t="shared" si="38"/>
        <v>款</v>
      </c>
    </row>
    <row r="794" ht="36" hidden="1" customHeight="1" spans="1:7">
      <c r="A794" s="456">
        <v>2111001</v>
      </c>
      <c r="B794" s="473" t="s">
        <v>1510</v>
      </c>
      <c r="C794" s="363"/>
      <c r="D794" s="323">
        <v>0</v>
      </c>
      <c r="E794" s="327" t="str">
        <f t="shared" si="36"/>
        <v/>
      </c>
      <c r="F794" s="293" t="str">
        <f t="shared" si="37"/>
        <v>否</v>
      </c>
      <c r="G794" s="173" t="str">
        <f t="shared" si="38"/>
        <v>项</v>
      </c>
    </row>
    <row r="795" ht="36" hidden="1" customHeight="1" spans="1:7">
      <c r="A795" s="455" t="s">
        <v>1511</v>
      </c>
      <c r="B795" s="317" t="s">
        <v>1512</v>
      </c>
      <c r="C795" s="363">
        <v>0</v>
      </c>
      <c r="D795" s="363">
        <v>645</v>
      </c>
      <c r="E795" s="329" t="str">
        <f t="shared" si="36"/>
        <v/>
      </c>
      <c r="F795" s="293" t="str">
        <f t="shared" si="37"/>
        <v>是</v>
      </c>
      <c r="G795" s="173" t="str">
        <f t="shared" si="38"/>
        <v>款</v>
      </c>
    </row>
    <row r="796" ht="36" hidden="1" customHeight="1" spans="1:7">
      <c r="A796" s="456" t="s">
        <v>1513</v>
      </c>
      <c r="B796" s="322" t="s">
        <v>1514</v>
      </c>
      <c r="C796" s="363">
        <v>0</v>
      </c>
      <c r="D796" s="323">
        <v>0</v>
      </c>
      <c r="E796" s="327" t="str">
        <f t="shared" si="36"/>
        <v/>
      </c>
      <c r="F796" s="293" t="str">
        <f t="shared" si="37"/>
        <v>否</v>
      </c>
      <c r="G796" s="173" t="str">
        <f t="shared" si="38"/>
        <v>项</v>
      </c>
    </row>
    <row r="797" ht="36" hidden="1" customHeight="1" spans="1:7">
      <c r="A797" s="456" t="s">
        <v>1515</v>
      </c>
      <c r="B797" s="322" t="s">
        <v>1516</v>
      </c>
      <c r="C797" s="363">
        <v>0</v>
      </c>
      <c r="D797" s="323">
        <v>0</v>
      </c>
      <c r="E797" s="327" t="str">
        <f t="shared" si="36"/>
        <v/>
      </c>
      <c r="F797" s="293" t="str">
        <f t="shared" si="37"/>
        <v>否</v>
      </c>
      <c r="G797" s="173" t="str">
        <f t="shared" si="38"/>
        <v>项</v>
      </c>
    </row>
    <row r="798" ht="36" hidden="1" customHeight="1" spans="1:7">
      <c r="A798" s="456" t="s">
        <v>1517</v>
      </c>
      <c r="B798" s="322" t="s">
        <v>1518</v>
      </c>
      <c r="C798" s="363">
        <v>0</v>
      </c>
      <c r="D798" s="323">
        <v>0</v>
      </c>
      <c r="E798" s="327" t="str">
        <f t="shared" si="36"/>
        <v/>
      </c>
      <c r="F798" s="293" t="str">
        <f t="shared" si="37"/>
        <v>否</v>
      </c>
      <c r="G798" s="173" t="str">
        <f t="shared" si="38"/>
        <v>项</v>
      </c>
    </row>
    <row r="799" ht="36" hidden="1" customHeight="1" spans="1:7">
      <c r="A799" s="456" t="s">
        <v>1519</v>
      </c>
      <c r="B799" s="322" t="s">
        <v>1520</v>
      </c>
      <c r="C799" s="363">
        <v>0</v>
      </c>
      <c r="D799" s="323">
        <v>0</v>
      </c>
      <c r="E799" s="327" t="str">
        <f t="shared" si="36"/>
        <v/>
      </c>
      <c r="F799" s="293" t="str">
        <f t="shared" si="37"/>
        <v>否</v>
      </c>
      <c r="G799" s="173" t="str">
        <f t="shared" si="38"/>
        <v>项</v>
      </c>
    </row>
    <row r="800" ht="36" hidden="1" customHeight="1" spans="1:7">
      <c r="A800" s="456" t="s">
        <v>1521</v>
      </c>
      <c r="B800" s="322" t="s">
        <v>1522</v>
      </c>
      <c r="C800" s="363">
        <v>0</v>
      </c>
      <c r="D800" s="323">
        <v>645</v>
      </c>
      <c r="E800" s="327" t="str">
        <f t="shared" si="36"/>
        <v/>
      </c>
      <c r="F800" s="293" t="str">
        <f t="shared" si="37"/>
        <v>是</v>
      </c>
      <c r="G800" s="173" t="str">
        <f t="shared" si="38"/>
        <v>项</v>
      </c>
    </row>
    <row r="801" ht="36" hidden="1" customHeight="1" spans="1:7">
      <c r="A801" s="455" t="s">
        <v>1523</v>
      </c>
      <c r="B801" s="317" t="s">
        <v>1524</v>
      </c>
      <c r="C801" s="363">
        <v>0</v>
      </c>
      <c r="D801" s="363">
        <v>0</v>
      </c>
      <c r="E801" s="329" t="str">
        <f t="shared" si="36"/>
        <v/>
      </c>
      <c r="F801" s="293" t="str">
        <f t="shared" si="37"/>
        <v>否</v>
      </c>
      <c r="G801" s="173" t="str">
        <f t="shared" si="38"/>
        <v>款</v>
      </c>
    </row>
    <row r="802" ht="36" hidden="1" customHeight="1" spans="1:7">
      <c r="A802" s="322" t="s">
        <v>1525</v>
      </c>
      <c r="B802" s="322" t="s">
        <v>1526</v>
      </c>
      <c r="C802" s="363"/>
      <c r="D802" s="323">
        <v>0</v>
      </c>
      <c r="E802" s="327" t="str">
        <f t="shared" si="36"/>
        <v/>
      </c>
      <c r="F802" s="293" t="str">
        <f t="shared" si="37"/>
        <v>否</v>
      </c>
      <c r="G802" s="173" t="str">
        <f t="shared" si="38"/>
        <v>项</v>
      </c>
    </row>
    <row r="803" ht="36" hidden="1" customHeight="1" spans="1:7">
      <c r="A803" s="455" t="s">
        <v>1527</v>
      </c>
      <c r="B803" s="317" t="s">
        <v>1528</v>
      </c>
      <c r="C803" s="363">
        <v>0</v>
      </c>
      <c r="D803" s="363">
        <v>0</v>
      </c>
      <c r="E803" s="329" t="str">
        <f t="shared" si="36"/>
        <v/>
      </c>
      <c r="F803" s="293" t="str">
        <f t="shared" si="37"/>
        <v>否</v>
      </c>
      <c r="G803" s="173" t="str">
        <f t="shared" si="38"/>
        <v>款</v>
      </c>
    </row>
    <row r="804" ht="36" hidden="1" customHeight="1" spans="1:7">
      <c r="A804" s="322" t="s">
        <v>1529</v>
      </c>
      <c r="B804" s="322" t="s">
        <v>1530</v>
      </c>
      <c r="C804" s="363"/>
      <c r="D804" s="323">
        <v>0</v>
      </c>
      <c r="E804" s="327" t="str">
        <f t="shared" si="36"/>
        <v/>
      </c>
      <c r="F804" s="293" t="str">
        <f t="shared" si="37"/>
        <v>否</v>
      </c>
      <c r="G804" s="173" t="str">
        <f t="shared" si="38"/>
        <v>项</v>
      </c>
    </row>
    <row r="805" ht="36" hidden="1" customHeight="1" spans="1:7">
      <c r="A805" s="455" t="s">
        <v>1531</v>
      </c>
      <c r="B805" s="317" t="s">
        <v>1532</v>
      </c>
      <c r="C805" s="363">
        <v>0</v>
      </c>
      <c r="D805" s="363">
        <v>0</v>
      </c>
      <c r="E805" s="329" t="str">
        <f t="shared" si="36"/>
        <v/>
      </c>
      <c r="F805" s="293" t="str">
        <f t="shared" si="37"/>
        <v>否</v>
      </c>
      <c r="G805" s="173" t="str">
        <f t="shared" si="38"/>
        <v>款</v>
      </c>
    </row>
    <row r="806" ht="36" hidden="1" customHeight="1" spans="1:7">
      <c r="A806" s="456" t="s">
        <v>1533</v>
      </c>
      <c r="B806" s="322" t="s">
        <v>177</v>
      </c>
      <c r="C806" s="363">
        <v>0</v>
      </c>
      <c r="D806" s="323">
        <v>0</v>
      </c>
      <c r="E806" s="327" t="str">
        <f t="shared" si="36"/>
        <v/>
      </c>
      <c r="F806" s="293" t="str">
        <f t="shared" si="37"/>
        <v>否</v>
      </c>
      <c r="G806" s="173" t="str">
        <f t="shared" si="38"/>
        <v>项</v>
      </c>
    </row>
    <row r="807" ht="36" hidden="1" customHeight="1" spans="1:7">
      <c r="A807" s="456" t="s">
        <v>1534</v>
      </c>
      <c r="B807" s="322" t="s">
        <v>179</v>
      </c>
      <c r="C807" s="363">
        <v>0</v>
      </c>
      <c r="D807" s="323">
        <v>0</v>
      </c>
      <c r="E807" s="327" t="str">
        <f t="shared" si="36"/>
        <v/>
      </c>
      <c r="F807" s="293" t="str">
        <f t="shared" si="37"/>
        <v>否</v>
      </c>
      <c r="G807" s="173" t="str">
        <f t="shared" si="38"/>
        <v>项</v>
      </c>
    </row>
    <row r="808" ht="36" hidden="1" customHeight="1" spans="1:7">
      <c r="A808" s="456" t="s">
        <v>1535</v>
      </c>
      <c r="B808" s="322" t="s">
        <v>181</v>
      </c>
      <c r="C808" s="363">
        <v>0</v>
      </c>
      <c r="D808" s="323">
        <v>0</v>
      </c>
      <c r="E808" s="327" t="str">
        <f t="shared" si="36"/>
        <v/>
      </c>
      <c r="F808" s="293" t="str">
        <f t="shared" si="37"/>
        <v>否</v>
      </c>
      <c r="G808" s="173" t="str">
        <f t="shared" si="38"/>
        <v>项</v>
      </c>
    </row>
    <row r="809" ht="36" hidden="1" customHeight="1" spans="1:7">
      <c r="A809" s="456" t="s">
        <v>1536</v>
      </c>
      <c r="B809" s="322" t="s">
        <v>1537</v>
      </c>
      <c r="C809" s="363">
        <v>0</v>
      </c>
      <c r="D809" s="323">
        <v>0</v>
      </c>
      <c r="E809" s="327" t="str">
        <f t="shared" si="36"/>
        <v/>
      </c>
      <c r="F809" s="293" t="str">
        <f t="shared" si="37"/>
        <v>否</v>
      </c>
      <c r="G809" s="173" t="str">
        <f t="shared" si="38"/>
        <v>项</v>
      </c>
    </row>
    <row r="810" ht="36" hidden="1" customHeight="1" spans="1:7">
      <c r="A810" s="456" t="s">
        <v>1538</v>
      </c>
      <c r="B810" s="322" t="s">
        <v>1539</v>
      </c>
      <c r="C810" s="363">
        <v>0</v>
      </c>
      <c r="D810" s="323">
        <v>0</v>
      </c>
      <c r="E810" s="327" t="str">
        <f t="shared" si="36"/>
        <v/>
      </c>
      <c r="F810" s="293" t="str">
        <f t="shared" si="37"/>
        <v>否</v>
      </c>
      <c r="G810" s="173" t="str">
        <f t="shared" si="38"/>
        <v>项</v>
      </c>
    </row>
    <row r="811" ht="36" hidden="1" customHeight="1" spans="1:7">
      <c r="A811" s="456" t="s">
        <v>1540</v>
      </c>
      <c r="B811" s="322" t="s">
        <v>1541</v>
      </c>
      <c r="C811" s="363">
        <v>0</v>
      </c>
      <c r="D811" s="323">
        <v>0</v>
      </c>
      <c r="E811" s="327" t="str">
        <f t="shared" si="36"/>
        <v/>
      </c>
      <c r="F811" s="293" t="str">
        <f t="shared" si="37"/>
        <v>否</v>
      </c>
      <c r="G811" s="173" t="str">
        <f t="shared" si="38"/>
        <v>项</v>
      </c>
    </row>
    <row r="812" ht="36" hidden="1" customHeight="1" spans="1:7">
      <c r="A812" s="456" t="s">
        <v>1542</v>
      </c>
      <c r="B812" s="322" t="s">
        <v>1543</v>
      </c>
      <c r="C812" s="363">
        <v>0</v>
      </c>
      <c r="D812" s="323">
        <v>0</v>
      </c>
      <c r="E812" s="327" t="str">
        <f t="shared" si="36"/>
        <v/>
      </c>
      <c r="F812" s="293" t="str">
        <f t="shared" si="37"/>
        <v>否</v>
      </c>
      <c r="G812" s="173" t="str">
        <f t="shared" si="38"/>
        <v>项</v>
      </c>
    </row>
    <row r="813" ht="36" hidden="1" customHeight="1" spans="1:7">
      <c r="A813" s="456" t="s">
        <v>1544</v>
      </c>
      <c r="B813" s="322" t="s">
        <v>1545</v>
      </c>
      <c r="C813" s="363">
        <v>0</v>
      </c>
      <c r="D813" s="323">
        <v>0</v>
      </c>
      <c r="E813" s="327" t="str">
        <f t="shared" si="36"/>
        <v/>
      </c>
      <c r="F813" s="293" t="str">
        <f t="shared" si="37"/>
        <v>否</v>
      </c>
      <c r="G813" s="173" t="str">
        <f t="shared" si="38"/>
        <v>项</v>
      </c>
    </row>
    <row r="814" ht="36" hidden="1" customHeight="1" spans="1:7">
      <c r="A814" s="456" t="s">
        <v>1546</v>
      </c>
      <c r="B814" s="322" t="s">
        <v>1547</v>
      </c>
      <c r="C814" s="363">
        <v>0</v>
      </c>
      <c r="D814" s="323">
        <v>0</v>
      </c>
      <c r="E814" s="327" t="str">
        <f t="shared" si="36"/>
        <v/>
      </c>
      <c r="F814" s="293" t="str">
        <f t="shared" si="37"/>
        <v>否</v>
      </c>
      <c r="G814" s="173" t="str">
        <f t="shared" si="38"/>
        <v>项</v>
      </c>
    </row>
    <row r="815" ht="36" hidden="1" customHeight="1" spans="1:7">
      <c r="A815" s="456" t="s">
        <v>1548</v>
      </c>
      <c r="B815" s="322" t="s">
        <v>1549</v>
      </c>
      <c r="C815" s="363">
        <v>0</v>
      </c>
      <c r="D815" s="323">
        <v>0</v>
      </c>
      <c r="E815" s="327" t="str">
        <f t="shared" si="36"/>
        <v/>
      </c>
      <c r="F815" s="293" t="str">
        <f t="shared" si="37"/>
        <v>否</v>
      </c>
      <c r="G815" s="173" t="str">
        <f t="shared" si="38"/>
        <v>项</v>
      </c>
    </row>
    <row r="816" ht="36" hidden="1" customHeight="1" spans="1:7">
      <c r="A816" s="456" t="s">
        <v>1550</v>
      </c>
      <c r="B816" s="322" t="s">
        <v>278</v>
      </c>
      <c r="C816" s="363">
        <v>0</v>
      </c>
      <c r="D816" s="323">
        <v>0</v>
      </c>
      <c r="E816" s="327" t="str">
        <f t="shared" si="36"/>
        <v/>
      </c>
      <c r="F816" s="293" t="str">
        <f t="shared" si="37"/>
        <v>否</v>
      </c>
      <c r="G816" s="173" t="str">
        <f t="shared" si="38"/>
        <v>项</v>
      </c>
    </row>
    <row r="817" ht="36" hidden="1" customHeight="1" spans="1:7">
      <c r="A817" s="456" t="s">
        <v>1551</v>
      </c>
      <c r="B817" s="322" t="s">
        <v>1552</v>
      </c>
      <c r="C817" s="363">
        <v>0</v>
      </c>
      <c r="D817" s="323">
        <v>0</v>
      </c>
      <c r="E817" s="327" t="str">
        <f t="shared" si="36"/>
        <v/>
      </c>
      <c r="F817" s="293" t="str">
        <f t="shared" si="37"/>
        <v>否</v>
      </c>
      <c r="G817" s="173" t="str">
        <f t="shared" si="38"/>
        <v>项</v>
      </c>
    </row>
    <row r="818" ht="36" hidden="1" customHeight="1" spans="1:7">
      <c r="A818" s="456" t="s">
        <v>1553</v>
      </c>
      <c r="B818" s="322" t="s">
        <v>195</v>
      </c>
      <c r="C818" s="363">
        <v>0</v>
      </c>
      <c r="D818" s="323">
        <v>0</v>
      </c>
      <c r="E818" s="327" t="str">
        <f t="shared" si="36"/>
        <v/>
      </c>
      <c r="F818" s="293" t="str">
        <f t="shared" si="37"/>
        <v>否</v>
      </c>
      <c r="G818" s="173" t="str">
        <f t="shared" si="38"/>
        <v>项</v>
      </c>
    </row>
    <row r="819" ht="36" hidden="1" customHeight="1" spans="1:7">
      <c r="A819" s="456" t="s">
        <v>1554</v>
      </c>
      <c r="B819" s="322" t="s">
        <v>1555</v>
      </c>
      <c r="C819" s="363">
        <v>0</v>
      </c>
      <c r="D819" s="323">
        <v>0</v>
      </c>
      <c r="E819" s="327" t="str">
        <f t="shared" si="36"/>
        <v/>
      </c>
      <c r="F819" s="293" t="str">
        <f t="shared" si="37"/>
        <v>否</v>
      </c>
      <c r="G819" s="173" t="str">
        <f t="shared" si="38"/>
        <v>项</v>
      </c>
    </row>
    <row r="820" ht="36" hidden="1" customHeight="1" spans="1:7">
      <c r="A820" s="455" t="s">
        <v>1556</v>
      </c>
      <c r="B820" s="317" t="s">
        <v>1557</v>
      </c>
      <c r="C820" s="363">
        <v>1980</v>
      </c>
      <c r="D820" s="363">
        <v>225</v>
      </c>
      <c r="E820" s="329">
        <f t="shared" si="36"/>
        <v>-0.886</v>
      </c>
      <c r="F820" s="293" t="str">
        <f t="shared" si="37"/>
        <v>是</v>
      </c>
      <c r="G820" s="173" t="str">
        <f t="shared" si="38"/>
        <v>款</v>
      </c>
    </row>
    <row r="821" ht="36" hidden="1" customHeight="1" spans="1:7">
      <c r="A821" s="470" t="s">
        <v>1558</v>
      </c>
      <c r="B821" s="470" t="s">
        <v>1559</v>
      </c>
      <c r="C821" s="363">
        <v>1980</v>
      </c>
      <c r="D821" s="323">
        <v>225</v>
      </c>
      <c r="E821" s="327">
        <f t="shared" si="36"/>
        <v>-0.886</v>
      </c>
      <c r="F821" s="293" t="str">
        <f t="shared" si="37"/>
        <v>是</v>
      </c>
      <c r="G821" s="173" t="str">
        <f t="shared" si="38"/>
        <v>项</v>
      </c>
    </row>
    <row r="822" ht="36" hidden="1" customHeight="1" spans="1:7">
      <c r="A822" s="471" t="s">
        <v>1560</v>
      </c>
      <c r="B822" s="472" t="s">
        <v>557</v>
      </c>
      <c r="C822" s="363"/>
      <c r="D822" s="475"/>
      <c r="E822" s="329" t="str">
        <f t="shared" si="36"/>
        <v/>
      </c>
      <c r="F822" s="293" t="str">
        <f t="shared" si="37"/>
        <v>否</v>
      </c>
      <c r="G822" s="173" t="str">
        <f t="shared" si="38"/>
        <v>项</v>
      </c>
    </row>
    <row r="823" ht="36" customHeight="1" spans="1:7">
      <c r="A823" s="455" t="s">
        <v>127</v>
      </c>
      <c r="B823" s="317" t="s">
        <v>128</v>
      </c>
      <c r="C823" s="363">
        <v>3138</v>
      </c>
      <c r="D823" s="363">
        <v>3196</v>
      </c>
      <c r="E823" s="329">
        <f t="shared" si="36"/>
        <v>0.018</v>
      </c>
      <c r="F823" s="293" t="str">
        <f t="shared" si="37"/>
        <v>是</v>
      </c>
      <c r="G823" s="173" t="str">
        <f t="shared" si="38"/>
        <v>类</v>
      </c>
    </row>
    <row r="824" ht="36" hidden="1" customHeight="1" spans="1:7">
      <c r="A824" s="455" t="s">
        <v>1561</v>
      </c>
      <c r="B824" s="317" t="s">
        <v>1562</v>
      </c>
      <c r="C824" s="363">
        <v>751</v>
      </c>
      <c r="D824" s="363">
        <v>640</v>
      </c>
      <c r="E824" s="329">
        <f t="shared" si="36"/>
        <v>-0.148</v>
      </c>
      <c r="F824" s="293" t="str">
        <f t="shared" si="37"/>
        <v>是</v>
      </c>
      <c r="G824" s="173" t="str">
        <f t="shared" si="38"/>
        <v>款</v>
      </c>
    </row>
    <row r="825" ht="36" hidden="1" customHeight="1" spans="1:7">
      <c r="A825" s="456" t="s">
        <v>1563</v>
      </c>
      <c r="B825" s="322" t="s">
        <v>177</v>
      </c>
      <c r="C825" s="363">
        <v>505</v>
      </c>
      <c r="D825" s="323">
        <v>514</v>
      </c>
      <c r="E825" s="327">
        <f t="shared" si="36"/>
        <v>0.018</v>
      </c>
      <c r="F825" s="293" t="str">
        <f t="shared" si="37"/>
        <v>是</v>
      </c>
      <c r="G825" s="173" t="str">
        <f t="shared" si="38"/>
        <v>项</v>
      </c>
    </row>
    <row r="826" ht="36" hidden="1" customHeight="1" spans="1:7">
      <c r="A826" s="456" t="s">
        <v>1564</v>
      </c>
      <c r="B826" s="322" t="s">
        <v>179</v>
      </c>
      <c r="C826" s="363">
        <v>10</v>
      </c>
      <c r="D826" s="323">
        <v>126</v>
      </c>
      <c r="E826" s="327">
        <f t="shared" si="36"/>
        <v>11.6</v>
      </c>
      <c r="F826" s="293" t="str">
        <f t="shared" si="37"/>
        <v>是</v>
      </c>
      <c r="G826" s="173" t="str">
        <f t="shared" si="38"/>
        <v>项</v>
      </c>
    </row>
    <row r="827" ht="36" hidden="1" customHeight="1" spans="1:7">
      <c r="A827" s="456" t="s">
        <v>1565</v>
      </c>
      <c r="B827" s="322" t="s">
        <v>181</v>
      </c>
      <c r="C827" s="363">
        <v>0</v>
      </c>
      <c r="D827" s="323">
        <v>0</v>
      </c>
      <c r="E827" s="327" t="str">
        <f t="shared" si="36"/>
        <v/>
      </c>
      <c r="F827" s="293" t="str">
        <f t="shared" si="37"/>
        <v>否</v>
      </c>
      <c r="G827" s="173" t="str">
        <f t="shared" si="38"/>
        <v>项</v>
      </c>
    </row>
    <row r="828" ht="36" hidden="1" customHeight="1" spans="1:7">
      <c r="A828" s="456" t="s">
        <v>1566</v>
      </c>
      <c r="B828" s="322" t="s">
        <v>1567</v>
      </c>
      <c r="C828" s="363">
        <v>0</v>
      </c>
      <c r="D828" s="323">
        <v>0</v>
      </c>
      <c r="E828" s="327" t="str">
        <f t="shared" si="36"/>
        <v/>
      </c>
      <c r="F828" s="293" t="str">
        <f t="shared" si="37"/>
        <v>否</v>
      </c>
      <c r="G828" s="173" t="str">
        <f t="shared" si="38"/>
        <v>项</v>
      </c>
    </row>
    <row r="829" ht="36" hidden="1" customHeight="1" spans="1:7">
      <c r="A829" s="456" t="s">
        <v>1568</v>
      </c>
      <c r="B829" s="322" t="s">
        <v>1569</v>
      </c>
      <c r="C829" s="363">
        <v>0</v>
      </c>
      <c r="D829" s="323">
        <v>0</v>
      </c>
      <c r="E829" s="327" t="str">
        <f t="shared" si="36"/>
        <v/>
      </c>
      <c r="F829" s="293" t="str">
        <f t="shared" si="37"/>
        <v>否</v>
      </c>
      <c r="G829" s="173" t="str">
        <f t="shared" si="38"/>
        <v>项</v>
      </c>
    </row>
    <row r="830" ht="36" hidden="1" customHeight="1" spans="1:7">
      <c r="A830" s="456" t="s">
        <v>1570</v>
      </c>
      <c r="B830" s="322" t="s">
        <v>1571</v>
      </c>
      <c r="C830" s="363">
        <v>0</v>
      </c>
      <c r="D830" s="323">
        <v>0</v>
      </c>
      <c r="E830" s="327" t="str">
        <f t="shared" si="36"/>
        <v/>
      </c>
      <c r="F830" s="293" t="str">
        <f t="shared" si="37"/>
        <v>否</v>
      </c>
      <c r="G830" s="173" t="str">
        <f t="shared" si="38"/>
        <v>项</v>
      </c>
    </row>
    <row r="831" ht="36" hidden="1" customHeight="1" spans="1:7">
      <c r="A831" s="456" t="s">
        <v>1572</v>
      </c>
      <c r="B831" s="322" t="s">
        <v>1573</v>
      </c>
      <c r="C831" s="363">
        <v>0</v>
      </c>
      <c r="D831" s="323">
        <v>0</v>
      </c>
      <c r="E831" s="327" t="str">
        <f t="shared" si="36"/>
        <v/>
      </c>
      <c r="F831" s="293" t="str">
        <f t="shared" si="37"/>
        <v>否</v>
      </c>
      <c r="G831" s="173" t="str">
        <f t="shared" si="38"/>
        <v>项</v>
      </c>
    </row>
    <row r="832" ht="36" hidden="1" customHeight="1" spans="1:7">
      <c r="A832" s="456" t="s">
        <v>1574</v>
      </c>
      <c r="B832" s="322" t="s">
        <v>1575</v>
      </c>
      <c r="C832" s="363">
        <v>0</v>
      </c>
      <c r="D832" s="323">
        <v>0</v>
      </c>
      <c r="E832" s="327" t="str">
        <f t="shared" si="36"/>
        <v/>
      </c>
      <c r="F832" s="293" t="str">
        <f t="shared" si="37"/>
        <v>否</v>
      </c>
      <c r="G832" s="173" t="str">
        <f t="shared" si="38"/>
        <v>项</v>
      </c>
    </row>
    <row r="833" ht="36" hidden="1" customHeight="1" spans="1:7">
      <c r="A833" s="456" t="s">
        <v>1576</v>
      </c>
      <c r="B833" s="322" t="s">
        <v>1577</v>
      </c>
      <c r="C833" s="363">
        <v>0</v>
      </c>
      <c r="D833" s="323">
        <v>0</v>
      </c>
      <c r="E833" s="327" t="str">
        <f t="shared" si="36"/>
        <v/>
      </c>
      <c r="F833" s="293" t="str">
        <f t="shared" si="37"/>
        <v>否</v>
      </c>
      <c r="G833" s="173" t="str">
        <f t="shared" si="38"/>
        <v>项</v>
      </c>
    </row>
    <row r="834" ht="36" hidden="1" customHeight="1" spans="1:7">
      <c r="A834" s="456" t="s">
        <v>1578</v>
      </c>
      <c r="B834" s="322" t="s">
        <v>1579</v>
      </c>
      <c r="C834" s="363">
        <v>236</v>
      </c>
      <c r="D834" s="323">
        <v>0</v>
      </c>
      <c r="E834" s="327">
        <f t="shared" si="36"/>
        <v>-1</v>
      </c>
      <c r="F834" s="293" t="str">
        <f t="shared" si="37"/>
        <v>是</v>
      </c>
      <c r="G834" s="173" t="str">
        <f t="shared" si="38"/>
        <v>项</v>
      </c>
    </row>
    <row r="835" ht="36" hidden="1" customHeight="1" spans="1:7">
      <c r="A835" s="455" t="s">
        <v>1580</v>
      </c>
      <c r="B835" s="317" t="s">
        <v>1581</v>
      </c>
      <c r="C835" s="363">
        <v>563</v>
      </c>
      <c r="D835" s="363">
        <v>829</v>
      </c>
      <c r="E835" s="329">
        <f t="shared" si="36"/>
        <v>0.472</v>
      </c>
      <c r="F835" s="293" t="str">
        <f t="shared" si="37"/>
        <v>是</v>
      </c>
      <c r="G835" s="173" t="str">
        <f t="shared" si="38"/>
        <v>款</v>
      </c>
    </row>
    <row r="836" ht="36" hidden="1" customHeight="1" spans="1:7">
      <c r="A836" s="456">
        <v>2120201</v>
      </c>
      <c r="B836" s="473" t="s">
        <v>1582</v>
      </c>
      <c r="C836" s="363">
        <v>563</v>
      </c>
      <c r="D836" s="323">
        <v>829</v>
      </c>
      <c r="E836" s="327">
        <f t="shared" ref="E836:E899" si="39">IF(C836&gt;0,D836/C836-1,IF(C836&lt;0,-(D836/C836-1),""))</f>
        <v>0.472</v>
      </c>
      <c r="F836" s="293" t="str">
        <f t="shared" ref="F836:F899" si="40">IF(LEN(A836)=3,"是",IF(B836&lt;&gt;"",IF(SUM(C836:D836)&lt;&gt;0,"是","否"),"是"))</f>
        <v>是</v>
      </c>
      <c r="G836" s="173" t="str">
        <f t="shared" ref="G836:G899" si="41">IF(LEN(A836)=3,"类",IF(LEN(A836)=5,"款","项"))</f>
        <v>项</v>
      </c>
    </row>
    <row r="837" ht="36" hidden="1" customHeight="1" spans="1:7">
      <c r="A837" s="455" t="s">
        <v>1583</v>
      </c>
      <c r="B837" s="317" t="s">
        <v>1584</v>
      </c>
      <c r="C837" s="363">
        <v>515</v>
      </c>
      <c r="D837" s="363">
        <v>236</v>
      </c>
      <c r="E837" s="329">
        <f t="shared" si="39"/>
        <v>-0.542</v>
      </c>
      <c r="F837" s="293" t="str">
        <f t="shared" si="40"/>
        <v>是</v>
      </c>
      <c r="G837" s="173" t="str">
        <f t="shared" si="41"/>
        <v>款</v>
      </c>
    </row>
    <row r="838" ht="36" hidden="1" customHeight="1" spans="1:7">
      <c r="A838" s="456" t="s">
        <v>1585</v>
      </c>
      <c r="B838" s="322" t="s">
        <v>1586</v>
      </c>
      <c r="C838" s="363">
        <v>450</v>
      </c>
      <c r="D838" s="323">
        <v>150</v>
      </c>
      <c r="E838" s="327">
        <f t="shared" si="39"/>
        <v>-0.667</v>
      </c>
      <c r="F838" s="293" t="str">
        <f t="shared" si="40"/>
        <v>是</v>
      </c>
      <c r="G838" s="173" t="str">
        <f t="shared" si="41"/>
        <v>项</v>
      </c>
    </row>
    <row r="839" ht="36" hidden="1" customHeight="1" spans="1:7">
      <c r="A839" s="456" t="s">
        <v>1587</v>
      </c>
      <c r="B839" s="322" t="s">
        <v>1588</v>
      </c>
      <c r="C839" s="363">
        <v>65</v>
      </c>
      <c r="D839" s="323">
        <v>86</v>
      </c>
      <c r="E839" s="327">
        <f t="shared" si="39"/>
        <v>0.323</v>
      </c>
      <c r="F839" s="293" t="str">
        <f t="shared" si="40"/>
        <v>是</v>
      </c>
      <c r="G839" s="173" t="str">
        <f t="shared" si="41"/>
        <v>项</v>
      </c>
    </row>
    <row r="840" ht="36" hidden="1" customHeight="1" spans="1:7">
      <c r="A840" s="455" t="s">
        <v>1589</v>
      </c>
      <c r="B840" s="317" t="s">
        <v>1590</v>
      </c>
      <c r="C840" s="363">
        <v>395</v>
      </c>
      <c r="D840" s="363">
        <v>136</v>
      </c>
      <c r="E840" s="329">
        <f t="shared" si="39"/>
        <v>-0.656</v>
      </c>
      <c r="F840" s="293" t="str">
        <f t="shared" si="40"/>
        <v>是</v>
      </c>
      <c r="G840" s="173" t="str">
        <f t="shared" si="41"/>
        <v>款</v>
      </c>
    </row>
    <row r="841" ht="36" hidden="1" customHeight="1" spans="1:7">
      <c r="A841" s="456">
        <v>2120501</v>
      </c>
      <c r="B841" s="473" t="s">
        <v>1591</v>
      </c>
      <c r="C841" s="363">
        <v>395</v>
      </c>
      <c r="D841" s="323">
        <v>136</v>
      </c>
      <c r="E841" s="327">
        <f t="shared" si="39"/>
        <v>-0.656</v>
      </c>
      <c r="F841" s="293" t="str">
        <f t="shared" si="40"/>
        <v>是</v>
      </c>
      <c r="G841" s="173" t="str">
        <f t="shared" si="41"/>
        <v>项</v>
      </c>
    </row>
    <row r="842" ht="36" hidden="1" customHeight="1" spans="1:7">
      <c r="A842" s="455" t="s">
        <v>1592</v>
      </c>
      <c r="B842" s="317" t="s">
        <v>1593</v>
      </c>
      <c r="C842" s="363">
        <v>109</v>
      </c>
      <c r="D842" s="363">
        <v>110</v>
      </c>
      <c r="E842" s="329">
        <f t="shared" si="39"/>
        <v>0.009</v>
      </c>
      <c r="F842" s="293" t="str">
        <f t="shared" si="40"/>
        <v>是</v>
      </c>
      <c r="G842" s="173" t="str">
        <f t="shared" si="41"/>
        <v>款</v>
      </c>
    </row>
    <row r="843" ht="36" hidden="1" customHeight="1" spans="1:7">
      <c r="A843" s="456">
        <v>2120601</v>
      </c>
      <c r="B843" s="473" t="s">
        <v>1594</v>
      </c>
      <c r="C843" s="363">
        <v>109</v>
      </c>
      <c r="D843" s="323">
        <v>110</v>
      </c>
      <c r="E843" s="327">
        <f t="shared" si="39"/>
        <v>0.009</v>
      </c>
      <c r="F843" s="293" t="str">
        <f t="shared" si="40"/>
        <v>是</v>
      </c>
      <c r="G843" s="173" t="str">
        <f t="shared" si="41"/>
        <v>项</v>
      </c>
    </row>
    <row r="844" ht="36" hidden="1" customHeight="1" spans="1:7">
      <c r="A844" s="455" t="s">
        <v>1595</v>
      </c>
      <c r="B844" s="317" t="s">
        <v>1596</v>
      </c>
      <c r="C844" s="363">
        <v>805</v>
      </c>
      <c r="D844" s="363">
        <v>1245</v>
      </c>
      <c r="E844" s="329">
        <f t="shared" si="39"/>
        <v>0.547</v>
      </c>
      <c r="F844" s="293" t="str">
        <f t="shared" si="40"/>
        <v>是</v>
      </c>
      <c r="G844" s="173" t="str">
        <f t="shared" si="41"/>
        <v>款</v>
      </c>
    </row>
    <row r="845" ht="36" hidden="1" customHeight="1" spans="1:7">
      <c r="A845" s="456">
        <v>2129999</v>
      </c>
      <c r="B845" s="473" t="s">
        <v>1597</v>
      </c>
      <c r="C845" s="363">
        <v>805</v>
      </c>
      <c r="D845" s="323">
        <v>1245</v>
      </c>
      <c r="E845" s="327">
        <f t="shared" si="39"/>
        <v>0.547</v>
      </c>
      <c r="F845" s="293" t="str">
        <f t="shared" si="40"/>
        <v>是</v>
      </c>
      <c r="G845" s="173" t="str">
        <f t="shared" si="41"/>
        <v>项</v>
      </c>
    </row>
    <row r="846" ht="36" hidden="1" customHeight="1" spans="1:7">
      <c r="A846" s="465" t="s">
        <v>1598</v>
      </c>
      <c r="B846" s="472" t="s">
        <v>557</v>
      </c>
      <c r="C846" s="363"/>
      <c r="D846" s="467"/>
      <c r="E846" s="329" t="str">
        <f t="shared" si="39"/>
        <v/>
      </c>
      <c r="F846" s="293" t="str">
        <f t="shared" si="40"/>
        <v>否</v>
      </c>
      <c r="G846" s="173" t="str">
        <f t="shared" si="41"/>
        <v>项</v>
      </c>
    </row>
    <row r="847" ht="36" customHeight="1" spans="1:7">
      <c r="A847" s="455" t="s">
        <v>129</v>
      </c>
      <c r="B847" s="317" t="s">
        <v>130</v>
      </c>
      <c r="C847" s="363">
        <v>28396</v>
      </c>
      <c r="D847" s="363">
        <v>23437</v>
      </c>
      <c r="E847" s="329">
        <f t="shared" si="39"/>
        <v>-0.175</v>
      </c>
      <c r="F847" s="293" t="str">
        <f t="shared" si="40"/>
        <v>是</v>
      </c>
      <c r="G847" s="173" t="str">
        <f t="shared" si="41"/>
        <v>类</v>
      </c>
    </row>
    <row r="848" ht="36" hidden="1" customHeight="1" spans="1:7">
      <c r="A848" s="455" t="s">
        <v>1599</v>
      </c>
      <c r="B848" s="317" t="s">
        <v>1600</v>
      </c>
      <c r="C848" s="363">
        <v>5662</v>
      </c>
      <c r="D848" s="363">
        <v>5126</v>
      </c>
      <c r="E848" s="329">
        <f t="shared" si="39"/>
        <v>-0.095</v>
      </c>
      <c r="F848" s="293" t="str">
        <f t="shared" si="40"/>
        <v>是</v>
      </c>
      <c r="G848" s="173" t="str">
        <f t="shared" si="41"/>
        <v>款</v>
      </c>
    </row>
    <row r="849" ht="36" hidden="1" customHeight="1" spans="1:7">
      <c r="A849" s="456" t="s">
        <v>1601</v>
      </c>
      <c r="B849" s="322" t="s">
        <v>177</v>
      </c>
      <c r="C849" s="363">
        <v>1662</v>
      </c>
      <c r="D849" s="323">
        <v>1694</v>
      </c>
      <c r="E849" s="327">
        <f t="shared" si="39"/>
        <v>0.019</v>
      </c>
      <c r="F849" s="293" t="str">
        <f t="shared" si="40"/>
        <v>是</v>
      </c>
      <c r="G849" s="173" t="str">
        <f t="shared" si="41"/>
        <v>项</v>
      </c>
    </row>
    <row r="850" ht="36" hidden="1" customHeight="1" spans="1:7">
      <c r="A850" s="456" t="s">
        <v>1602</v>
      </c>
      <c r="B850" s="322" t="s">
        <v>179</v>
      </c>
      <c r="C850" s="363">
        <v>15</v>
      </c>
      <c r="D850" s="323">
        <v>24</v>
      </c>
      <c r="E850" s="327">
        <f t="shared" si="39"/>
        <v>0.6</v>
      </c>
      <c r="F850" s="293" t="str">
        <f t="shared" si="40"/>
        <v>是</v>
      </c>
      <c r="G850" s="173" t="str">
        <f t="shared" si="41"/>
        <v>项</v>
      </c>
    </row>
    <row r="851" ht="36" hidden="1" customHeight="1" spans="1:7">
      <c r="A851" s="456" t="s">
        <v>1603</v>
      </c>
      <c r="B851" s="322" t="s">
        <v>181</v>
      </c>
      <c r="C851" s="363">
        <v>0</v>
      </c>
      <c r="D851" s="323">
        <v>0</v>
      </c>
      <c r="E851" s="327" t="str">
        <f t="shared" si="39"/>
        <v/>
      </c>
      <c r="F851" s="293" t="str">
        <f t="shared" si="40"/>
        <v>否</v>
      </c>
      <c r="G851" s="173" t="str">
        <f t="shared" si="41"/>
        <v>项</v>
      </c>
    </row>
    <row r="852" ht="36" hidden="1" customHeight="1" spans="1:7">
      <c r="A852" s="456" t="s">
        <v>1604</v>
      </c>
      <c r="B852" s="322" t="s">
        <v>195</v>
      </c>
      <c r="C852" s="363">
        <v>1153</v>
      </c>
      <c r="D852" s="323">
        <v>1051</v>
      </c>
      <c r="E852" s="327">
        <f t="shared" si="39"/>
        <v>-0.088</v>
      </c>
      <c r="F852" s="293" t="str">
        <f t="shared" si="40"/>
        <v>是</v>
      </c>
      <c r="G852" s="173" t="str">
        <f t="shared" si="41"/>
        <v>项</v>
      </c>
    </row>
    <row r="853" ht="36" hidden="1" customHeight="1" spans="1:7">
      <c r="A853" s="456" t="s">
        <v>1605</v>
      </c>
      <c r="B853" s="322" t="s">
        <v>1606</v>
      </c>
      <c r="C853" s="363">
        <v>0</v>
      </c>
      <c r="D853" s="323">
        <v>0</v>
      </c>
      <c r="E853" s="327" t="str">
        <f t="shared" si="39"/>
        <v/>
      </c>
      <c r="F853" s="293" t="str">
        <f t="shared" si="40"/>
        <v>否</v>
      </c>
      <c r="G853" s="173" t="str">
        <f t="shared" si="41"/>
        <v>项</v>
      </c>
    </row>
    <row r="854" ht="36" hidden="1" customHeight="1" spans="1:7">
      <c r="A854" s="456" t="s">
        <v>1607</v>
      </c>
      <c r="B854" s="322" t="s">
        <v>1608</v>
      </c>
      <c r="C854" s="363">
        <v>55</v>
      </c>
      <c r="D854" s="323">
        <v>25</v>
      </c>
      <c r="E854" s="327">
        <f t="shared" si="39"/>
        <v>-0.545</v>
      </c>
      <c r="F854" s="293" t="str">
        <f t="shared" si="40"/>
        <v>是</v>
      </c>
      <c r="G854" s="173" t="str">
        <f t="shared" si="41"/>
        <v>项</v>
      </c>
    </row>
    <row r="855" ht="36" hidden="1" customHeight="1" spans="1:7">
      <c r="A855" s="456" t="s">
        <v>1609</v>
      </c>
      <c r="B855" s="322" t="s">
        <v>1610</v>
      </c>
      <c r="C855" s="363">
        <v>200</v>
      </c>
      <c r="D855" s="323">
        <v>435</v>
      </c>
      <c r="E855" s="327">
        <f t="shared" si="39"/>
        <v>1.175</v>
      </c>
      <c r="F855" s="293" t="str">
        <f t="shared" si="40"/>
        <v>是</v>
      </c>
      <c r="G855" s="173" t="str">
        <f t="shared" si="41"/>
        <v>项</v>
      </c>
    </row>
    <row r="856" ht="36" hidden="1" customHeight="1" spans="1:7">
      <c r="A856" s="456" t="s">
        <v>1611</v>
      </c>
      <c r="B856" s="322" t="s">
        <v>1612</v>
      </c>
      <c r="C856" s="363">
        <v>35</v>
      </c>
      <c r="D856" s="323">
        <v>136</v>
      </c>
      <c r="E856" s="327">
        <f t="shared" si="39"/>
        <v>2.886</v>
      </c>
      <c r="F856" s="293" t="str">
        <f t="shared" si="40"/>
        <v>是</v>
      </c>
      <c r="G856" s="173" t="str">
        <f t="shared" si="41"/>
        <v>项</v>
      </c>
    </row>
    <row r="857" ht="36" hidden="1" customHeight="1" spans="1:7">
      <c r="A857" s="456" t="s">
        <v>1613</v>
      </c>
      <c r="B857" s="322" t="s">
        <v>1614</v>
      </c>
      <c r="C857" s="363">
        <v>0</v>
      </c>
      <c r="D857" s="323">
        <v>0</v>
      </c>
      <c r="E857" s="327" t="str">
        <f t="shared" si="39"/>
        <v/>
      </c>
      <c r="F857" s="293" t="str">
        <f t="shared" si="40"/>
        <v>否</v>
      </c>
      <c r="G857" s="173" t="str">
        <f t="shared" si="41"/>
        <v>项</v>
      </c>
    </row>
    <row r="858" ht="36" hidden="1" customHeight="1" spans="1:7">
      <c r="A858" s="456" t="s">
        <v>1615</v>
      </c>
      <c r="B858" s="322" t="s">
        <v>1616</v>
      </c>
      <c r="C858" s="363">
        <v>0</v>
      </c>
      <c r="D858" s="323">
        <v>0</v>
      </c>
      <c r="E858" s="327" t="str">
        <f t="shared" si="39"/>
        <v/>
      </c>
      <c r="F858" s="293" t="str">
        <f t="shared" si="40"/>
        <v>否</v>
      </c>
      <c r="G858" s="173" t="str">
        <f t="shared" si="41"/>
        <v>项</v>
      </c>
    </row>
    <row r="859" ht="36" hidden="1" customHeight="1" spans="1:7">
      <c r="A859" s="456" t="s">
        <v>1617</v>
      </c>
      <c r="B859" s="322" t="s">
        <v>1618</v>
      </c>
      <c r="C859" s="363">
        <v>114</v>
      </c>
      <c r="D859" s="323">
        <v>118</v>
      </c>
      <c r="E859" s="327">
        <f t="shared" si="39"/>
        <v>0.035</v>
      </c>
      <c r="F859" s="293" t="str">
        <f t="shared" si="40"/>
        <v>是</v>
      </c>
      <c r="G859" s="173" t="str">
        <f t="shared" si="41"/>
        <v>项</v>
      </c>
    </row>
    <row r="860" ht="36" hidden="1" customHeight="1" spans="1:7">
      <c r="A860" s="456" t="s">
        <v>1619</v>
      </c>
      <c r="B860" s="322" t="s">
        <v>1620</v>
      </c>
      <c r="C860" s="363">
        <v>0</v>
      </c>
      <c r="D860" s="323">
        <v>0</v>
      </c>
      <c r="E860" s="327" t="str">
        <f t="shared" si="39"/>
        <v/>
      </c>
      <c r="F860" s="293" t="str">
        <f t="shared" si="40"/>
        <v>否</v>
      </c>
      <c r="G860" s="173" t="str">
        <f t="shared" si="41"/>
        <v>项</v>
      </c>
    </row>
    <row r="861" ht="36" hidden="1" customHeight="1" spans="1:7">
      <c r="A861" s="456" t="s">
        <v>1621</v>
      </c>
      <c r="B861" s="322" t="s">
        <v>1622</v>
      </c>
      <c r="C861" s="363">
        <v>94</v>
      </c>
      <c r="D861" s="323">
        <v>135</v>
      </c>
      <c r="E861" s="327">
        <f t="shared" si="39"/>
        <v>0.436</v>
      </c>
      <c r="F861" s="293" t="str">
        <f t="shared" si="40"/>
        <v>是</v>
      </c>
      <c r="G861" s="173" t="str">
        <f t="shared" si="41"/>
        <v>项</v>
      </c>
    </row>
    <row r="862" ht="36" hidden="1" customHeight="1" spans="1:7">
      <c r="A862" s="456" t="s">
        <v>1623</v>
      </c>
      <c r="B862" s="322" t="s">
        <v>1624</v>
      </c>
      <c r="C862" s="363">
        <v>500</v>
      </c>
      <c r="D862" s="323">
        <v>0</v>
      </c>
      <c r="E862" s="327">
        <f t="shared" si="39"/>
        <v>-1</v>
      </c>
      <c r="F862" s="293" t="str">
        <f t="shared" si="40"/>
        <v>是</v>
      </c>
      <c r="G862" s="173" t="str">
        <f t="shared" si="41"/>
        <v>项</v>
      </c>
    </row>
    <row r="863" ht="36" hidden="1" customHeight="1" spans="1:7">
      <c r="A863" s="456" t="s">
        <v>1625</v>
      </c>
      <c r="B863" s="322" t="s">
        <v>1626</v>
      </c>
      <c r="C863" s="363">
        <v>0</v>
      </c>
      <c r="D863" s="323">
        <v>0</v>
      </c>
      <c r="E863" s="327" t="str">
        <f t="shared" si="39"/>
        <v/>
      </c>
      <c r="F863" s="293" t="str">
        <f t="shared" si="40"/>
        <v>否</v>
      </c>
      <c r="G863" s="173" t="str">
        <f t="shared" si="41"/>
        <v>项</v>
      </c>
    </row>
    <row r="864" ht="36" hidden="1" customHeight="1" spans="1:7">
      <c r="A864" s="456" t="s">
        <v>1627</v>
      </c>
      <c r="B864" s="322" t="s">
        <v>1628</v>
      </c>
      <c r="C864" s="363">
        <v>250</v>
      </c>
      <c r="D864" s="323">
        <v>108</v>
      </c>
      <c r="E864" s="327">
        <f t="shared" si="39"/>
        <v>-0.568</v>
      </c>
      <c r="F864" s="293" t="str">
        <f t="shared" si="40"/>
        <v>是</v>
      </c>
      <c r="G864" s="173" t="str">
        <f t="shared" si="41"/>
        <v>项</v>
      </c>
    </row>
    <row r="865" ht="36" hidden="1" customHeight="1" spans="1:7">
      <c r="A865" s="456" t="s">
        <v>1629</v>
      </c>
      <c r="B865" s="322" t="s">
        <v>1630</v>
      </c>
      <c r="C865" s="363">
        <v>24</v>
      </c>
      <c r="D865" s="323">
        <v>3</v>
      </c>
      <c r="E865" s="327">
        <f t="shared" si="39"/>
        <v>-0.875</v>
      </c>
      <c r="F865" s="293" t="str">
        <f t="shared" si="40"/>
        <v>是</v>
      </c>
      <c r="G865" s="173" t="str">
        <f t="shared" si="41"/>
        <v>项</v>
      </c>
    </row>
    <row r="866" ht="36" hidden="1" customHeight="1" spans="1:7">
      <c r="A866" s="456" t="s">
        <v>1631</v>
      </c>
      <c r="B866" s="322" t="s">
        <v>1632</v>
      </c>
      <c r="C866" s="363">
        <v>20</v>
      </c>
      <c r="D866" s="323">
        <v>32</v>
      </c>
      <c r="E866" s="327">
        <f t="shared" si="39"/>
        <v>0.6</v>
      </c>
      <c r="F866" s="293" t="str">
        <f t="shared" si="40"/>
        <v>是</v>
      </c>
      <c r="G866" s="173" t="str">
        <f t="shared" si="41"/>
        <v>项</v>
      </c>
    </row>
    <row r="867" ht="36" hidden="1" customHeight="1" spans="1:7">
      <c r="A867" s="456" t="s">
        <v>1633</v>
      </c>
      <c r="B867" s="322" t="s">
        <v>1634</v>
      </c>
      <c r="C867" s="363">
        <v>415</v>
      </c>
      <c r="D867" s="323">
        <v>425</v>
      </c>
      <c r="E867" s="327">
        <f t="shared" si="39"/>
        <v>0.024</v>
      </c>
      <c r="F867" s="293" t="str">
        <f t="shared" si="40"/>
        <v>是</v>
      </c>
      <c r="G867" s="173" t="str">
        <f t="shared" si="41"/>
        <v>项</v>
      </c>
    </row>
    <row r="868" ht="36" hidden="1" customHeight="1" spans="1:7">
      <c r="A868" s="456" t="s">
        <v>1635</v>
      </c>
      <c r="B868" s="322" t="s">
        <v>1636</v>
      </c>
      <c r="C868" s="363">
        <v>835</v>
      </c>
      <c r="D868" s="323">
        <v>26</v>
      </c>
      <c r="E868" s="327">
        <f t="shared" si="39"/>
        <v>-0.969</v>
      </c>
      <c r="F868" s="293" t="str">
        <f t="shared" si="40"/>
        <v>是</v>
      </c>
      <c r="G868" s="173" t="str">
        <f t="shared" si="41"/>
        <v>项</v>
      </c>
    </row>
    <row r="869" ht="36" hidden="1" customHeight="1" spans="1:7">
      <c r="A869" s="456" t="s">
        <v>1637</v>
      </c>
      <c r="B869" s="322" t="s">
        <v>1638</v>
      </c>
      <c r="C869" s="363">
        <v>20</v>
      </c>
      <c r="D869" s="323">
        <v>25</v>
      </c>
      <c r="E869" s="327">
        <f t="shared" si="39"/>
        <v>0.25</v>
      </c>
      <c r="F869" s="293" t="str">
        <f t="shared" si="40"/>
        <v>是</v>
      </c>
      <c r="G869" s="173" t="str">
        <f t="shared" si="41"/>
        <v>项</v>
      </c>
    </row>
    <row r="870" ht="36" hidden="1" customHeight="1" spans="1:7">
      <c r="A870" s="456" t="s">
        <v>1639</v>
      </c>
      <c r="B870" s="322" t="s">
        <v>1640</v>
      </c>
      <c r="C870" s="363">
        <v>0</v>
      </c>
      <c r="D870" s="323">
        <v>0</v>
      </c>
      <c r="E870" s="327" t="str">
        <f t="shared" si="39"/>
        <v/>
      </c>
      <c r="F870" s="293" t="str">
        <f t="shared" si="40"/>
        <v>否</v>
      </c>
      <c r="G870" s="173" t="str">
        <f t="shared" si="41"/>
        <v>项</v>
      </c>
    </row>
    <row r="871" ht="36" hidden="1" customHeight="1" spans="1:7">
      <c r="A871" s="456" t="s">
        <v>1641</v>
      </c>
      <c r="B871" s="322" t="s">
        <v>1642</v>
      </c>
      <c r="C871" s="363">
        <v>70</v>
      </c>
      <c r="D871" s="323">
        <v>80</v>
      </c>
      <c r="E871" s="327">
        <f t="shared" si="39"/>
        <v>0.143</v>
      </c>
      <c r="F871" s="293" t="str">
        <f t="shared" si="40"/>
        <v>是</v>
      </c>
      <c r="G871" s="173" t="str">
        <f t="shared" si="41"/>
        <v>项</v>
      </c>
    </row>
    <row r="872" ht="36" hidden="1" customHeight="1" spans="1:7">
      <c r="A872" s="456" t="s">
        <v>1643</v>
      </c>
      <c r="B872" s="322" t="s">
        <v>1644</v>
      </c>
      <c r="C872" s="363"/>
      <c r="D872" s="323">
        <v>4</v>
      </c>
      <c r="E872" s="327" t="str">
        <f t="shared" si="39"/>
        <v/>
      </c>
      <c r="F872" s="293" t="str">
        <f t="shared" si="40"/>
        <v>是</v>
      </c>
      <c r="G872" s="173" t="str">
        <f t="shared" si="41"/>
        <v>项</v>
      </c>
    </row>
    <row r="873" ht="36" hidden="1" customHeight="1" spans="1:7">
      <c r="A873" s="456" t="s">
        <v>1645</v>
      </c>
      <c r="B873" s="322" t="s">
        <v>1646</v>
      </c>
      <c r="C873" s="363">
        <v>200</v>
      </c>
      <c r="D873" s="323">
        <v>805</v>
      </c>
      <c r="E873" s="327">
        <f t="shared" si="39"/>
        <v>3.025</v>
      </c>
      <c r="F873" s="293" t="str">
        <f t="shared" si="40"/>
        <v>是</v>
      </c>
      <c r="G873" s="173" t="str">
        <f t="shared" si="41"/>
        <v>项</v>
      </c>
    </row>
    <row r="874" ht="36" hidden="1" customHeight="1" spans="1:7">
      <c r="A874" s="455" t="s">
        <v>1647</v>
      </c>
      <c r="B874" s="317" t="s">
        <v>1648</v>
      </c>
      <c r="C874" s="363">
        <v>5503</v>
      </c>
      <c r="D874" s="363">
        <v>3816</v>
      </c>
      <c r="E874" s="329">
        <f t="shared" si="39"/>
        <v>-0.307</v>
      </c>
      <c r="F874" s="293" t="str">
        <f t="shared" si="40"/>
        <v>是</v>
      </c>
      <c r="G874" s="173" t="str">
        <f t="shared" si="41"/>
        <v>款</v>
      </c>
    </row>
    <row r="875" ht="36" hidden="1" customHeight="1" spans="1:7">
      <c r="A875" s="456" t="s">
        <v>1649</v>
      </c>
      <c r="B875" s="322" t="s">
        <v>177</v>
      </c>
      <c r="C875" s="363">
        <v>1448</v>
      </c>
      <c r="D875" s="323">
        <v>1347</v>
      </c>
      <c r="E875" s="327">
        <f t="shared" si="39"/>
        <v>-0.07</v>
      </c>
      <c r="F875" s="293" t="str">
        <f t="shared" si="40"/>
        <v>是</v>
      </c>
      <c r="G875" s="173" t="str">
        <f t="shared" si="41"/>
        <v>项</v>
      </c>
    </row>
    <row r="876" ht="36" hidden="1" customHeight="1" spans="1:7">
      <c r="A876" s="456" t="s">
        <v>1650</v>
      </c>
      <c r="B876" s="322" t="s">
        <v>179</v>
      </c>
      <c r="C876" s="363">
        <v>15</v>
      </c>
      <c r="D876" s="323">
        <v>0</v>
      </c>
      <c r="E876" s="327">
        <f t="shared" si="39"/>
        <v>-1</v>
      </c>
      <c r="F876" s="293" t="str">
        <f t="shared" si="40"/>
        <v>是</v>
      </c>
      <c r="G876" s="173" t="str">
        <f t="shared" si="41"/>
        <v>项</v>
      </c>
    </row>
    <row r="877" ht="36" hidden="1" customHeight="1" spans="1:7">
      <c r="A877" s="456" t="s">
        <v>1651</v>
      </c>
      <c r="B877" s="322" t="s">
        <v>181</v>
      </c>
      <c r="C877" s="363">
        <v>0</v>
      </c>
      <c r="D877" s="323">
        <v>0</v>
      </c>
      <c r="E877" s="327" t="str">
        <f t="shared" si="39"/>
        <v/>
      </c>
      <c r="F877" s="293" t="str">
        <f t="shared" si="40"/>
        <v>否</v>
      </c>
      <c r="G877" s="173" t="str">
        <f t="shared" si="41"/>
        <v>项</v>
      </c>
    </row>
    <row r="878" ht="36" hidden="1" customHeight="1" spans="1:7">
      <c r="A878" s="456" t="s">
        <v>1652</v>
      </c>
      <c r="B878" s="322" t="s">
        <v>1653</v>
      </c>
      <c r="C878" s="363">
        <v>741</v>
      </c>
      <c r="D878" s="323">
        <v>906</v>
      </c>
      <c r="E878" s="327">
        <f t="shared" si="39"/>
        <v>0.223</v>
      </c>
      <c r="F878" s="293" t="str">
        <f t="shared" si="40"/>
        <v>是</v>
      </c>
      <c r="G878" s="173" t="str">
        <f t="shared" si="41"/>
        <v>项</v>
      </c>
    </row>
    <row r="879" ht="36" hidden="1" customHeight="1" spans="1:7">
      <c r="A879" s="456" t="s">
        <v>1654</v>
      </c>
      <c r="B879" s="322" t="s">
        <v>1655</v>
      </c>
      <c r="C879" s="363">
        <v>35</v>
      </c>
      <c r="D879" s="323">
        <v>168</v>
      </c>
      <c r="E879" s="327">
        <f t="shared" si="39"/>
        <v>3.8</v>
      </c>
      <c r="F879" s="293" t="str">
        <f t="shared" si="40"/>
        <v>是</v>
      </c>
      <c r="G879" s="173" t="str">
        <f t="shared" si="41"/>
        <v>项</v>
      </c>
    </row>
    <row r="880" ht="36" hidden="1" customHeight="1" spans="1:7">
      <c r="A880" s="456" t="s">
        <v>1656</v>
      </c>
      <c r="B880" s="322" t="s">
        <v>1657</v>
      </c>
      <c r="C880" s="363">
        <v>0</v>
      </c>
      <c r="D880" s="323">
        <v>0</v>
      </c>
      <c r="E880" s="327" t="str">
        <f t="shared" si="39"/>
        <v/>
      </c>
      <c r="F880" s="293" t="str">
        <f t="shared" si="40"/>
        <v>否</v>
      </c>
      <c r="G880" s="173" t="str">
        <f t="shared" si="41"/>
        <v>项</v>
      </c>
    </row>
    <row r="881" ht="36" hidden="1" customHeight="1" spans="1:7">
      <c r="A881" s="456" t="s">
        <v>1658</v>
      </c>
      <c r="B881" s="322" t="s">
        <v>1659</v>
      </c>
      <c r="C881" s="363">
        <v>0</v>
      </c>
      <c r="D881" s="323">
        <v>0</v>
      </c>
      <c r="E881" s="327" t="str">
        <f t="shared" si="39"/>
        <v/>
      </c>
      <c r="F881" s="293" t="str">
        <f t="shared" si="40"/>
        <v>否</v>
      </c>
      <c r="G881" s="173" t="str">
        <f t="shared" si="41"/>
        <v>项</v>
      </c>
    </row>
    <row r="882" ht="36" hidden="1" customHeight="1" spans="1:7">
      <c r="A882" s="456" t="s">
        <v>1660</v>
      </c>
      <c r="B882" s="322" t="s">
        <v>1661</v>
      </c>
      <c r="C882" s="363">
        <v>2525</v>
      </c>
      <c r="D882" s="323">
        <v>938</v>
      </c>
      <c r="E882" s="327">
        <f t="shared" si="39"/>
        <v>-0.629</v>
      </c>
      <c r="F882" s="293" t="str">
        <f t="shared" si="40"/>
        <v>是</v>
      </c>
      <c r="G882" s="173" t="str">
        <f t="shared" si="41"/>
        <v>项</v>
      </c>
    </row>
    <row r="883" ht="36" hidden="1" customHeight="1" spans="1:7">
      <c r="A883" s="456" t="s">
        <v>1662</v>
      </c>
      <c r="B883" s="322" t="s">
        <v>1663</v>
      </c>
      <c r="C883" s="363">
        <v>234</v>
      </c>
      <c r="D883" s="323">
        <v>204</v>
      </c>
      <c r="E883" s="327">
        <f t="shared" si="39"/>
        <v>-0.128</v>
      </c>
      <c r="F883" s="293" t="str">
        <f t="shared" si="40"/>
        <v>是</v>
      </c>
      <c r="G883" s="173" t="str">
        <f t="shared" si="41"/>
        <v>项</v>
      </c>
    </row>
    <row r="884" ht="36" hidden="1" customHeight="1" spans="1:7">
      <c r="A884" s="456" t="s">
        <v>1664</v>
      </c>
      <c r="B884" s="322" t="s">
        <v>1665</v>
      </c>
      <c r="C884" s="363">
        <v>60</v>
      </c>
      <c r="D884" s="323">
        <v>35</v>
      </c>
      <c r="E884" s="327">
        <f t="shared" si="39"/>
        <v>-0.417</v>
      </c>
      <c r="F884" s="293" t="str">
        <f t="shared" si="40"/>
        <v>是</v>
      </c>
      <c r="G884" s="173" t="str">
        <f t="shared" si="41"/>
        <v>项</v>
      </c>
    </row>
    <row r="885" ht="36" hidden="1" customHeight="1" spans="1:7">
      <c r="A885" s="456" t="s">
        <v>1666</v>
      </c>
      <c r="B885" s="322" t="s">
        <v>1667</v>
      </c>
      <c r="C885" s="363">
        <v>1</v>
      </c>
      <c r="D885" s="323">
        <v>0</v>
      </c>
      <c r="E885" s="327">
        <f t="shared" si="39"/>
        <v>-1</v>
      </c>
      <c r="F885" s="293" t="str">
        <f t="shared" si="40"/>
        <v>是</v>
      </c>
      <c r="G885" s="173" t="str">
        <f t="shared" si="41"/>
        <v>项</v>
      </c>
    </row>
    <row r="886" ht="36" hidden="1" customHeight="1" spans="1:7">
      <c r="A886" s="456" t="s">
        <v>1668</v>
      </c>
      <c r="B886" s="322" t="s">
        <v>1669</v>
      </c>
      <c r="C886" s="363">
        <v>10</v>
      </c>
      <c r="D886" s="323">
        <v>24</v>
      </c>
      <c r="E886" s="327">
        <f t="shared" si="39"/>
        <v>1.4</v>
      </c>
      <c r="F886" s="293" t="str">
        <f t="shared" si="40"/>
        <v>是</v>
      </c>
      <c r="G886" s="173" t="str">
        <f t="shared" si="41"/>
        <v>项</v>
      </c>
    </row>
    <row r="887" ht="36" hidden="1" customHeight="1" spans="1:7">
      <c r="A887" s="456" t="s">
        <v>1670</v>
      </c>
      <c r="B887" s="322" t="s">
        <v>1671</v>
      </c>
      <c r="C887" s="363">
        <v>0</v>
      </c>
      <c r="D887" s="323">
        <v>0</v>
      </c>
      <c r="E887" s="327" t="str">
        <f t="shared" si="39"/>
        <v/>
      </c>
      <c r="F887" s="293" t="str">
        <f t="shared" si="40"/>
        <v>否</v>
      </c>
      <c r="G887" s="173" t="str">
        <f t="shared" si="41"/>
        <v>项</v>
      </c>
    </row>
    <row r="888" ht="36" hidden="1" customHeight="1" spans="1:7">
      <c r="A888" s="456" t="s">
        <v>1672</v>
      </c>
      <c r="B888" s="322" t="s">
        <v>1673</v>
      </c>
      <c r="C888" s="363">
        <v>0</v>
      </c>
      <c r="D888" s="323">
        <v>0</v>
      </c>
      <c r="E888" s="327" t="str">
        <f t="shared" si="39"/>
        <v/>
      </c>
      <c r="F888" s="293" t="str">
        <f t="shared" si="40"/>
        <v>否</v>
      </c>
      <c r="G888" s="173" t="str">
        <f t="shared" si="41"/>
        <v>项</v>
      </c>
    </row>
    <row r="889" ht="36" hidden="1" customHeight="1" spans="1:7">
      <c r="A889" s="456" t="s">
        <v>1674</v>
      </c>
      <c r="B889" s="322" t="s">
        <v>1675</v>
      </c>
      <c r="C889" s="363">
        <v>26</v>
      </c>
      <c r="D889" s="323">
        <v>65</v>
      </c>
      <c r="E889" s="327">
        <f t="shared" si="39"/>
        <v>1.5</v>
      </c>
      <c r="F889" s="293" t="str">
        <f t="shared" si="40"/>
        <v>是</v>
      </c>
      <c r="G889" s="173" t="str">
        <f t="shared" si="41"/>
        <v>项</v>
      </c>
    </row>
    <row r="890" ht="36" hidden="1" customHeight="1" spans="1:7">
      <c r="A890" s="456" t="s">
        <v>1676</v>
      </c>
      <c r="B890" s="322" t="s">
        <v>1677</v>
      </c>
      <c r="C890" s="363">
        <v>0</v>
      </c>
      <c r="D890" s="323">
        <v>2</v>
      </c>
      <c r="E890" s="327" t="str">
        <f t="shared" si="39"/>
        <v/>
      </c>
      <c r="F890" s="293" t="str">
        <f t="shared" si="40"/>
        <v>是</v>
      </c>
      <c r="G890" s="173" t="str">
        <f t="shared" si="41"/>
        <v>项</v>
      </c>
    </row>
    <row r="891" ht="36" hidden="1" customHeight="1" spans="1:7">
      <c r="A891" s="456" t="s">
        <v>1678</v>
      </c>
      <c r="B891" s="322" t="s">
        <v>1679</v>
      </c>
      <c r="C891" s="363">
        <v>0</v>
      </c>
      <c r="D891" s="323">
        <v>0</v>
      </c>
      <c r="E891" s="327" t="str">
        <f t="shared" si="39"/>
        <v/>
      </c>
      <c r="F891" s="293" t="str">
        <f t="shared" si="40"/>
        <v>否</v>
      </c>
      <c r="G891" s="173" t="str">
        <f t="shared" si="41"/>
        <v>项</v>
      </c>
    </row>
    <row r="892" ht="36" hidden="1" customHeight="1" spans="1:7">
      <c r="A892" s="456" t="s">
        <v>1680</v>
      </c>
      <c r="B892" s="322" t="s">
        <v>1681</v>
      </c>
      <c r="C892" s="363">
        <v>1</v>
      </c>
      <c r="D892" s="323">
        <v>0</v>
      </c>
      <c r="E892" s="327">
        <f t="shared" si="39"/>
        <v>-1</v>
      </c>
      <c r="F892" s="293" t="str">
        <f t="shared" si="40"/>
        <v>是</v>
      </c>
      <c r="G892" s="173" t="str">
        <f t="shared" si="41"/>
        <v>项</v>
      </c>
    </row>
    <row r="893" ht="36" hidden="1" customHeight="1" spans="1:7">
      <c r="A893" s="456" t="s">
        <v>1682</v>
      </c>
      <c r="B893" s="322" t="s">
        <v>1683</v>
      </c>
      <c r="C893" s="363">
        <v>0</v>
      </c>
      <c r="D893" s="323">
        <v>0</v>
      </c>
      <c r="E893" s="327" t="str">
        <f t="shared" si="39"/>
        <v/>
      </c>
      <c r="F893" s="293" t="str">
        <f t="shared" si="40"/>
        <v>否</v>
      </c>
      <c r="G893" s="173" t="str">
        <f t="shared" si="41"/>
        <v>项</v>
      </c>
    </row>
    <row r="894" ht="36" hidden="1" customHeight="1" spans="1:7">
      <c r="A894" s="456" t="s">
        <v>1684</v>
      </c>
      <c r="B894" s="322" t="s">
        <v>1685</v>
      </c>
      <c r="C894" s="363">
        <v>171</v>
      </c>
      <c r="D894" s="323">
        <v>115</v>
      </c>
      <c r="E894" s="327">
        <f t="shared" si="39"/>
        <v>-0.327</v>
      </c>
      <c r="F894" s="293" t="str">
        <f t="shared" si="40"/>
        <v>是</v>
      </c>
      <c r="G894" s="173" t="str">
        <f t="shared" si="41"/>
        <v>项</v>
      </c>
    </row>
    <row r="895" ht="36" hidden="1" customHeight="1" spans="1:7">
      <c r="A895" s="456" t="s">
        <v>1686</v>
      </c>
      <c r="B895" s="322" t="s">
        <v>1687</v>
      </c>
      <c r="C895" s="363">
        <v>0</v>
      </c>
      <c r="D895" s="323">
        <v>0</v>
      </c>
      <c r="E895" s="327" t="str">
        <f t="shared" si="39"/>
        <v/>
      </c>
      <c r="F895" s="293" t="str">
        <f t="shared" si="40"/>
        <v>否</v>
      </c>
      <c r="G895" s="173" t="str">
        <f t="shared" si="41"/>
        <v>项</v>
      </c>
    </row>
    <row r="896" ht="36" hidden="1" customHeight="1" spans="1:7">
      <c r="A896" s="456" t="s">
        <v>1688</v>
      </c>
      <c r="B896" s="322" t="s">
        <v>1689</v>
      </c>
      <c r="C896" s="363">
        <v>0</v>
      </c>
      <c r="D896" s="323">
        <v>0</v>
      </c>
      <c r="E896" s="327" t="str">
        <f t="shared" si="39"/>
        <v/>
      </c>
      <c r="F896" s="293" t="str">
        <f t="shared" si="40"/>
        <v>否</v>
      </c>
      <c r="G896" s="173" t="str">
        <f t="shared" si="41"/>
        <v>项</v>
      </c>
    </row>
    <row r="897" ht="36" hidden="1" customHeight="1" spans="1:7">
      <c r="A897" s="456" t="s">
        <v>1690</v>
      </c>
      <c r="B897" s="322" t="s">
        <v>1618</v>
      </c>
      <c r="C897" s="363">
        <v>1</v>
      </c>
      <c r="D897" s="323">
        <v>0</v>
      </c>
      <c r="E897" s="327">
        <f t="shared" si="39"/>
        <v>-1</v>
      </c>
      <c r="F897" s="293" t="str">
        <f t="shared" si="40"/>
        <v>是</v>
      </c>
      <c r="G897" s="173" t="str">
        <f t="shared" si="41"/>
        <v>项</v>
      </c>
    </row>
    <row r="898" ht="36" hidden="1" customHeight="1" spans="1:7">
      <c r="A898" s="456" t="s">
        <v>1691</v>
      </c>
      <c r="B898" s="322" t="s">
        <v>1692</v>
      </c>
      <c r="C898" s="363">
        <v>235</v>
      </c>
      <c r="D898" s="323">
        <v>12</v>
      </c>
      <c r="E898" s="327">
        <f t="shared" si="39"/>
        <v>-0.949</v>
      </c>
      <c r="F898" s="293" t="str">
        <f t="shared" si="40"/>
        <v>是</v>
      </c>
      <c r="G898" s="173" t="str">
        <f t="shared" si="41"/>
        <v>项</v>
      </c>
    </row>
    <row r="899" ht="36" hidden="1" customHeight="1" spans="1:7">
      <c r="A899" s="455" t="s">
        <v>1693</v>
      </c>
      <c r="B899" s="317" t="s">
        <v>1694</v>
      </c>
      <c r="C899" s="363">
        <v>2043</v>
      </c>
      <c r="D899" s="363">
        <v>1886</v>
      </c>
      <c r="E899" s="329">
        <f t="shared" si="39"/>
        <v>-0.077</v>
      </c>
      <c r="F899" s="293" t="str">
        <f t="shared" si="40"/>
        <v>是</v>
      </c>
      <c r="G899" s="173" t="str">
        <f t="shared" si="41"/>
        <v>款</v>
      </c>
    </row>
    <row r="900" ht="36" hidden="1" customHeight="1" spans="1:7">
      <c r="A900" s="456" t="s">
        <v>1695</v>
      </c>
      <c r="B900" s="322" t="s">
        <v>177</v>
      </c>
      <c r="C900" s="363">
        <v>899</v>
      </c>
      <c r="D900" s="323">
        <v>873</v>
      </c>
      <c r="E900" s="327">
        <f t="shared" ref="E900:E963" si="42">IF(C900&gt;0,D900/C900-1,IF(C900&lt;0,-(D900/C900-1),""))</f>
        <v>-0.029</v>
      </c>
      <c r="F900" s="293" t="str">
        <f t="shared" ref="F900:F963" si="43">IF(LEN(A900)=3,"是",IF(B900&lt;&gt;"",IF(SUM(C900:D900)&lt;&gt;0,"是","否"),"是"))</f>
        <v>是</v>
      </c>
      <c r="G900" s="173" t="str">
        <f t="shared" ref="G900:G963" si="44">IF(LEN(A900)=3,"类",IF(LEN(A900)=5,"款","项"))</f>
        <v>项</v>
      </c>
    </row>
    <row r="901" ht="36" hidden="1" customHeight="1" spans="1:7">
      <c r="A901" s="456" t="s">
        <v>1696</v>
      </c>
      <c r="B901" s="322" t="s">
        <v>179</v>
      </c>
      <c r="C901" s="363">
        <v>22</v>
      </c>
      <c r="D901" s="323">
        <v>25</v>
      </c>
      <c r="E901" s="327">
        <f t="shared" si="42"/>
        <v>0.136</v>
      </c>
      <c r="F901" s="293" t="str">
        <f t="shared" si="43"/>
        <v>是</v>
      </c>
      <c r="G901" s="173" t="str">
        <f t="shared" si="44"/>
        <v>项</v>
      </c>
    </row>
    <row r="902" ht="36" hidden="1" customHeight="1" spans="1:7">
      <c r="A902" s="456" t="s">
        <v>1697</v>
      </c>
      <c r="B902" s="322" t="s">
        <v>181</v>
      </c>
      <c r="C902" s="363">
        <v>0</v>
      </c>
      <c r="D902" s="323">
        <v>0</v>
      </c>
      <c r="E902" s="327" t="str">
        <f t="shared" si="42"/>
        <v/>
      </c>
      <c r="F902" s="293" t="str">
        <f t="shared" si="43"/>
        <v>否</v>
      </c>
      <c r="G902" s="173" t="str">
        <f t="shared" si="44"/>
        <v>项</v>
      </c>
    </row>
    <row r="903" ht="36" hidden="1" customHeight="1" spans="1:7">
      <c r="A903" s="456" t="s">
        <v>1698</v>
      </c>
      <c r="B903" s="322" t="s">
        <v>1699</v>
      </c>
      <c r="C903" s="363">
        <v>339</v>
      </c>
      <c r="D903" s="323">
        <v>319</v>
      </c>
      <c r="E903" s="327">
        <f t="shared" si="42"/>
        <v>-0.059</v>
      </c>
      <c r="F903" s="293" t="str">
        <f t="shared" si="43"/>
        <v>是</v>
      </c>
      <c r="G903" s="173" t="str">
        <f t="shared" si="44"/>
        <v>项</v>
      </c>
    </row>
    <row r="904" ht="36" hidden="1" customHeight="1" spans="1:7">
      <c r="A904" s="456" t="s">
        <v>1700</v>
      </c>
      <c r="B904" s="322" t="s">
        <v>1701</v>
      </c>
      <c r="C904" s="363">
        <v>442</v>
      </c>
      <c r="D904" s="323">
        <v>145</v>
      </c>
      <c r="E904" s="327">
        <f t="shared" si="42"/>
        <v>-0.672</v>
      </c>
      <c r="F904" s="293" t="str">
        <f t="shared" si="43"/>
        <v>是</v>
      </c>
      <c r="G904" s="173" t="str">
        <f t="shared" si="44"/>
        <v>项</v>
      </c>
    </row>
    <row r="905" ht="36" hidden="1" customHeight="1" spans="1:7">
      <c r="A905" s="456" t="s">
        <v>1702</v>
      </c>
      <c r="B905" s="322" t="s">
        <v>1703</v>
      </c>
      <c r="C905" s="363">
        <v>0</v>
      </c>
      <c r="D905" s="323">
        <v>0</v>
      </c>
      <c r="E905" s="327" t="str">
        <f t="shared" si="42"/>
        <v/>
      </c>
      <c r="F905" s="293" t="str">
        <f t="shared" si="43"/>
        <v>否</v>
      </c>
      <c r="G905" s="173" t="str">
        <f t="shared" si="44"/>
        <v>项</v>
      </c>
    </row>
    <row r="906" ht="36" hidden="1" customHeight="1" spans="1:7">
      <c r="A906" s="456" t="s">
        <v>1704</v>
      </c>
      <c r="B906" s="322" t="s">
        <v>1705</v>
      </c>
      <c r="C906" s="363">
        <v>0</v>
      </c>
      <c r="D906" s="323">
        <v>0</v>
      </c>
      <c r="E906" s="327" t="str">
        <f t="shared" si="42"/>
        <v/>
      </c>
      <c r="F906" s="293" t="str">
        <f t="shared" si="43"/>
        <v>否</v>
      </c>
      <c r="G906" s="173" t="str">
        <f t="shared" si="44"/>
        <v>项</v>
      </c>
    </row>
    <row r="907" ht="36" hidden="1" customHeight="1" spans="1:7">
      <c r="A907" s="456" t="s">
        <v>1706</v>
      </c>
      <c r="B907" s="322" t="s">
        <v>1707</v>
      </c>
      <c r="C907" s="363">
        <v>0</v>
      </c>
      <c r="D907" s="323">
        <v>0</v>
      </c>
      <c r="E907" s="327" t="str">
        <f t="shared" si="42"/>
        <v/>
      </c>
      <c r="F907" s="293" t="str">
        <f t="shared" si="43"/>
        <v>否</v>
      </c>
      <c r="G907" s="173" t="str">
        <f t="shared" si="44"/>
        <v>项</v>
      </c>
    </row>
    <row r="908" ht="36" hidden="1" customHeight="1" spans="1:7">
      <c r="A908" s="456" t="s">
        <v>1708</v>
      </c>
      <c r="B908" s="322" t="s">
        <v>1709</v>
      </c>
      <c r="C908" s="363">
        <v>0</v>
      </c>
      <c r="D908" s="323">
        <v>0</v>
      </c>
      <c r="E908" s="327" t="str">
        <f t="shared" si="42"/>
        <v/>
      </c>
      <c r="F908" s="293" t="str">
        <f t="shared" si="43"/>
        <v>否</v>
      </c>
      <c r="G908" s="173" t="str">
        <f t="shared" si="44"/>
        <v>项</v>
      </c>
    </row>
    <row r="909" ht="36" hidden="1" customHeight="1" spans="1:7">
      <c r="A909" s="456" t="s">
        <v>1710</v>
      </c>
      <c r="B909" s="322" t="s">
        <v>1711</v>
      </c>
      <c r="C909" s="363">
        <v>5</v>
      </c>
      <c r="D909" s="323">
        <v>245</v>
      </c>
      <c r="E909" s="327">
        <f t="shared" si="42"/>
        <v>48</v>
      </c>
      <c r="F909" s="293" t="str">
        <f t="shared" si="43"/>
        <v>是</v>
      </c>
      <c r="G909" s="173" t="str">
        <f t="shared" si="44"/>
        <v>项</v>
      </c>
    </row>
    <row r="910" ht="36" hidden="1" customHeight="1" spans="1:7">
      <c r="A910" s="456" t="s">
        <v>1712</v>
      </c>
      <c r="B910" s="322" t="s">
        <v>1713</v>
      </c>
      <c r="C910" s="363">
        <v>0</v>
      </c>
      <c r="D910" s="323">
        <v>0</v>
      </c>
      <c r="E910" s="327" t="str">
        <f t="shared" si="42"/>
        <v/>
      </c>
      <c r="F910" s="293" t="str">
        <f t="shared" si="43"/>
        <v>否</v>
      </c>
      <c r="G910" s="173" t="str">
        <f t="shared" si="44"/>
        <v>项</v>
      </c>
    </row>
    <row r="911" ht="36" hidden="1" customHeight="1" spans="1:7">
      <c r="A911" s="456" t="s">
        <v>1714</v>
      </c>
      <c r="B911" s="322" t="s">
        <v>1715</v>
      </c>
      <c r="C911" s="363">
        <v>2</v>
      </c>
      <c r="D911" s="323">
        <v>0</v>
      </c>
      <c r="E911" s="327">
        <f t="shared" si="42"/>
        <v>-1</v>
      </c>
      <c r="F911" s="293" t="str">
        <f t="shared" si="43"/>
        <v>是</v>
      </c>
      <c r="G911" s="173" t="str">
        <f t="shared" si="44"/>
        <v>项</v>
      </c>
    </row>
    <row r="912" ht="36" hidden="1" customHeight="1" spans="1:7">
      <c r="A912" s="456" t="s">
        <v>1716</v>
      </c>
      <c r="B912" s="322" t="s">
        <v>1717</v>
      </c>
      <c r="C912" s="363">
        <v>0</v>
      </c>
      <c r="D912" s="323">
        <v>0</v>
      </c>
      <c r="E912" s="327" t="str">
        <f t="shared" si="42"/>
        <v/>
      </c>
      <c r="F912" s="293" t="str">
        <f t="shared" si="43"/>
        <v>否</v>
      </c>
      <c r="G912" s="173" t="str">
        <f t="shared" si="44"/>
        <v>项</v>
      </c>
    </row>
    <row r="913" ht="36" hidden="1" customHeight="1" spans="1:7">
      <c r="A913" s="456" t="s">
        <v>1718</v>
      </c>
      <c r="B913" s="322" t="s">
        <v>1719</v>
      </c>
      <c r="C913" s="363">
        <v>60</v>
      </c>
      <c r="D913" s="323">
        <v>72</v>
      </c>
      <c r="E913" s="327">
        <f t="shared" si="42"/>
        <v>0.2</v>
      </c>
      <c r="F913" s="293" t="str">
        <f t="shared" si="43"/>
        <v>是</v>
      </c>
      <c r="G913" s="173" t="str">
        <f t="shared" si="44"/>
        <v>项</v>
      </c>
    </row>
    <row r="914" ht="36" hidden="1" customHeight="1" spans="1:7">
      <c r="A914" s="456" t="s">
        <v>1720</v>
      </c>
      <c r="B914" s="322" t="s">
        <v>1721</v>
      </c>
      <c r="C914" s="363">
        <v>235</v>
      </c>
      <c r="D914" s="323">
        <v>136</v>
      </c>
      <c r="E914" s="327">
        <f t="shared" si="42"/>
        <v>-0.421</v>
      </c>
      <c r="F914" s="293" t="str">
        <f t="shared" si="43"/>
        <v>是</v>
      </c>
      <c r="G914" s="173" t="str">
        <f t="shared" si="44"/>
        <v>项</v>
      </c>
    </row>
    <row r="915" ht="36" hidden="1" customHeight="1" spans="1:7">
      <c r="A915" s="456" t="s">
        <v>1722</v>
      </c>
      <c r="B915" s="322" t="s">
        <v>1723</v>
      </c>
      <c r="C915" s="363">
        <v>0</v>
      </c>
      <c r="D915" s="323">
        <v>0</v>
      </c>
      <c r="E915" s="327" t="str">
        <f t="shared" si="42"/>
        <v/>
      </c>
      <c r="F915" s="293" t="str">
        <f t="shared" si="43"/>
        <v>否</v>
      </c>
      <c r="G915" s="173" t="str">
        <f t="shared" si="44"/>
        <v>项</v>
      </c>
    </row>
    <row r="916" ht="36" hidden="1" customHeight="1" spans="1:7">
      <c r="A916" s="456" t="s">
        <v>1724</v>
      </c>
      <c r="B916" s="322" t="s">
        <v>1725</v>
      </c>
      <c r="C916" s="363">
        <v>0</v>
      </c>
      <c r="D916" s="323">
        <v>0</v>
      </c>
      <c r="E916" s="327" t="str">
        <f t="shared" si="42"/>
        <v/>
      </c>
      <c r="F916" s="293" t="str">
        <f t="shared" si="43"/>
        <v>否</v>
      </c>
      <c r="G916" s="173" t="str">
        <f t="shared" si="44"/>
        <v>项</v>
      </c>
    </row>
    <row r="917" ht="36" hidden="1" customHeight="1" spans="1:7">
      <c r="A917" s="456" t="s">
        <v>1726</v>
      </c>
      <c r="B917" s="322" t="s">
        <v>1727</v>
      </c>
      <c r="C917" s="363">
        <v>0</v>
      </c>
      <c r="D917" s="323">
        <v>0</v>
      </c>
      <c r="E917" s="327" t="str">
        <f t="shared" si="42"/>
        <v/>
      </c>
      <c r="F917" s="293" t="str">
        <f t="shared" si="43"/>
        <v>否</v>
      </c>
      <c r="G917" s="173" t="str">
        <f t="shared" si="44"/>
        <v>项</v>
      </c>
    </row>
    <row r="918" ht="36" hidden="1" customHeight="1" spans="1:7">
      <c r="A918" s="456" t="s">
        <v>1728</v>
      </c>
      <c r="B918" s="322" t="s">
        <v>1729</v>
      </c>
      <c r="C918" s="363">
        <v>0</v>
      </c>
      <c r="D918" s="323">
        <v>0</v>
      </c>
      <c r="E918" s="327" t="str">
        <f t="shared" si="42"/>
        <v/>
      </c>
      <c r="F918" s="293" t="str">
        <f t="shared" si="43"/>
        <v>否</v>
      </c>
      <c r="G918" s="173" t="str">
        <f t="shared" si="44"/>
        <v>项</v>
      </c>
    </row>
    <row r="919" ht="36" hidden="1" customHeight="1" spans="1:7">
      <c r="A919" s="456" t="s">
        <v>1730</v>
      </c>
      <c r="B919" s="322" t="s">
        <v>1731</v>
      </c>
      <c r="C919" s="363">
        <v>0</v>
      </c>
      <c r="D919" s="323">
        <v>0</v>
      </c>
      <c r="E919" s="327" t="str">
        <f t="shared" si="42"/>
        <v/>
      </c>
      <c r="F919" s="293" t="str">
        <f t="shared" si="43"/>
        <v>否</v>
      </c>
      <c r="G919" s="173" t="str">
        <f t="shared" si="44"/>
        <v>项</v>
      </c>
    </row>
    <row r="920" ht="36" hidden="1" customHeight="1" spans="1:7">
      <c r="A920" s="456" t="s">
        <v>1732</v>
      </c>
      <c r="B920" s="322" t="s">
        <v>1733</v>
      </c>
      <c r="C920" s="363">
        <v>0</v>
      </c>
      <c r="D920" s="323">
        <v>0</v>
      </c>
      <c r="E920" s="327" t="str">
        <f t="shared" si="42"/>
        <v/>
      </c>
      <c r="F920" s="293" t="str">
        <f t="shared" si="43"/>
        <v>否</v>
      </c>
      <c r="G920" s="173" t="str">
        <f t="shared" si="44"/>
        <v>项</v>
      </c>
    </row>
    <row r="921" ht="36" hidden="1" customHeight="1" spans="1:7">
      <c r="A921" s="456" t="s">
        <v>1734</v>
      </c>
      <c r="B921" s="322" t="s">
        <v>1677</v>
      </c>
      <c r="C921" s="363">
        <v>0</v>
      </c>
      <c r="D921" s="323">
        <v>0</v>
      </c>
      <c r="E921" s="327" t="str">
        <f t="shared" si="42"/>
        <v/>
      </c>
      <c r="F921" s="293" t="str">
        <f t="shared" si="43"/>
        <v>否</v>
      </c>
      <c r="G921" s="173" t="str">
        <f t="shared" si="44"/>
        <v>项</v>
      </c>
    </row>
    <row r="922" ht="36" hidden="1" customHeight="1" spans="1:7">
      <c r="A922" s="456" t="s">
        <v>1735</v>
      </c>
      <c r="B922" s="322" t="s">
        <v>1736</v>
      </c>
      <c r="C922" s="363">
        <v>0</v>
      </c>
      <c r="D922" s="323">
        <v>0</v>
      </c>
      <c r="E922" s="327" t="str">
        <f t="shared" si="42"/>
        <v/>
      </c>
      <c r="F922" s="293" t="str">
        <f t="shared" si="43"/>
        <v>否</v>
      </c>
      <c r="G922" s="173" t="str">
        <f t="shared" si="44"/>
        <v>项</v>
      </c>
    </row>
    <row r="923" ht="36" hidden="1" customHeight="1" spans="1:7">
      <c r="A923" s="456" t="s">
        <v>1737</v>
      </c>
      <c r="B923" s="322" t="s">
        <v>1738</v>
      </c>
      <c r="C923" s="363">
        <v>34</v>
      </c>
      <c r="D923" s="323">
        <v>36</v>
      </c>
      <c r="E923" s="327">
        <f t="shared" si="42"/>
        <v>0.059</v>
      </c>
      <c r="F923" s="293" t="str">
        <f t="shared" si="43"/>
        <v>是</v>
      </c>
      <c r="G923" s="173" t="str">
        <f t="shared" si="44"/>
        <v>项</v>
      </c>
    </row>
    <row r="924" ht="36" hidden="1" customHeight="1" spans="1:7">
      <c r="A924" s="456" t="s">
        <v>1739</v>
      </c>
      <c r="B924" s="322" t="s">
        <v>1740</v>
      </c>
      <c r="C924" s="363"/>
      <c r="D924" s="323">
        <v>0</v>
      </c>
      <c r="E924" s="327" t="str">
        <f t="shared" si="42"/>
        <v/>
      </c>
      <c r="F924" s="293" t="str">
        <f t="shared" si="43"/>
        <v>否</v>
      </c>
      <c r="G924" s="173" t="str">
        <f t="shared" si="44"/>
        <v>项</v>
      </c>
    </row>
    <row r="925" ht="36" hidden="1" customHeight="1" spans="1:7">
      <c r="A925" s="456" t="s">
        <v>1741</v>
      </c>
      <c r="B925" s="322" t="s">
        <v>1742</v>
      </c>
      <c r="C925" s="363"/>
      <c r="D925" s="323">
        <v>0</v>
      </c>
      <c r="E925" s="327" t="str">
        <f t="shared" si="42"/>
        <v/>
      </c>
      <c r="F925" s="293" t="str">
        <f t="shared" si="43"/>
        <v>否</v>
      </c>
      <c r="G925" s="173" t="str">
        <f t="shared" si="44"/>
        <v>项</v>
      </c>
    </row>
    <row r="926" ht="36" hidden="1" customHeight="1" spans="1:7">
      <c r="A926" s="456" t="s">
        <v>1743</v>
      </c>
      <c r="B926" s="322" t="s">
        <v>1744</v>
      </c>
      <c r="C926" s="363">
        <v>5</v>
      </c>
      <c r="D926" s="323">
        <v>35</v>
      </c>
      <c r="E926" s="327">
        <f t="shared" si="42"/>
        <v>6</v>
      </c>
      <c r="F926" s="293" t="str">
        <f t="shared" si="43"/>
        <v>是</v>
      </c>
      <c r="G926" s="173" t="str">
        <f t="shared" si="44"/>
        <v>项</v>
      </c>
    </row>
    <row r="927" ht="36" hidden="1" customHeight="1" spans="1:7">
      <c r="A927" s="455" t="s">
        <v>1745</v>
      </c>
      <c r="B927" s="317" t="s">
        <v>1746</v>
      </c>
      <c r="C927" s="363">
        <v>10278</v>
      </c>
      <c r="D927" s="363">
        <v>6323</v>
      </c>
      <c r="E927" s="329">
        <f t="shared" si="42"/>
        <v>-0.385</v>
      </c>
      <c r="F927" s="293" t="str">
        <f t="shared" si="43"/>
        <v>是</v>
      </c>
      <c r="G927" s="173" t="str">
        <f t="shared" si="44"/>
        <v>款</v>
      </c>
    </row>
    <row r="928" ht="36" hidden="1" customHeight="1" spans="1:7">
      <c r="A928" s="456" t="s">
        <v>1747</v>
      </c>
      <c r="B928" s="322" t="s">
        <v>177</v>
      </c>
      <c r="C928" s="363">
        <v>298</v>
      </c>
      <c r="D928" s="323">
        <v>317</v>
      </c>
      <c r="E928" s="327">
        <f t="shared" si="42"/>
        <v>0.064</v>
      </c>
      <c r="F928" s="293" t="str">
        <f t="shared" si="43"/>
        <v>是</v>
      </c>
      <c r="G928" s="173" t="str">
        <f t="shared" si="44"/>
        <v>项</v>
      </c>
    </row>
    <row r="929" ht="36" hidden="1" customHeight="1" spans="1:7">
      <c r="A929" s="456" t="s">
        <v>1748</v>
      </c>
      <c r="B929" s="322" t="s">
        <v>179</v>
      </c>
      <c r="C929" s="363">
        <v>20</v>
      </c>
      <c r="D929" s="323">
        <v>0</v>
      </c>
      <c r="E929" s="327">
        <f t="shared" si="42"/>
        <v>-1</v>
      </c>
      <c r="F929" s="293" t="str">
        <f t="shared" si="43"/>
        <v>是</v>
      </c>
      <c r="G929" s="173" t="str">
        <f t="shared" si="44"/>
        <v>项</v>
      </c>
    </row>
    <row r="930" ht="36" hidden="1" customHeight="1" spans="1:7">
      <c r="A930" s="456" t="s">
        <v>1749</v>
      </c>
      <c r="B930" s="322" t="s">
        <v>181</v>
      </c>
      <c r="C930" s="363">
        <v>0</v>
      </c>
      <c r="D930" s="323">
        <v>0</v>
      </c>
      <c r="E930" s="327" t="str">
        <f t="shared" si="42"/>
        <v/>
      </c>
      <c r="F930" s="293" t="str">
        <f t="shared" si="43"/>
        <v>否</v>
      </c>
      <c r="G930" s="173" t="str">
        <f t="shared" si="44"/>
        <v>项</v>
      </c>
    </row>
    <row r="931" ht="36" hidden="1" customHeight="1" spans="1:7">
      <c r="A931" s="456" t="s">
        <v>1750</v>
      </c>
      <c r="B931" s="322" t="s">
        <v>1751</v>
      </c>
      <c r="C931" s="363">
        <v>4250</v>
      </c>
      <c r="D931" s="323">
        <v>1256</v>
      </c>
      <c r="E931" s="327">
        <f t="shared" si="42"/>
        <v>-0.704</v>
      </c>
      <c r="F931" s="293" t="str">
        <f t="shared" si="43"/>
        <v>是</v>
      </c>
      <c r="G931" s="173" t="str">
        <f t="shared" si="44"/>
        <v>项</v>
      </c>
    </row>
    <row r="932" ht="36" hidden="1" customHeight="1" spans="1:7">
      <c r="A932" s="456" t="s">
        <v>1752</v>
      </c>
      <c r="B932" s="322" t="s">
        <v>1753</v>
      </c>
      <c r="C932" s="363">
        <v>1260</v>
      </c>
      <c r="D932" s="323">
        <v>1455</v>
      </c>
      <c r="E932" s="327">
        <f t="shared" si="42"/>
        <v>0.155</v>
      </c>
      <c r="F932" s="293" t="str">
        <f t="shared" si="43"/>
        <v>是</v>
      </c>
      <c r="G932" s="173" t="str">
        <f t="shared" si="44"/>
        <v>项</v>
      </c>
    </row>
    <row r="933" ht="36" hidden="1" customHeight="1" spans="1:7">
      <c r="A933" s="456" t="s">
        <v>1754</v>
      </c>
      <c r="B933" s="322" t="s">
        <v>1755</v>
      </c>
      <c r="C933" s="363">
        <v>0</v>
      </c>
      <c r="D933" s="323">
        <v>65</v>
      </c>
      <c r="E933" s="327" t="str">
        <f t="shared" si="42"/>
        <v/>
      </c>
      <c r="F933" s="293" t="str">
        <f t="shared" si="43"/>
        <v>是</v>
      </c>
      <c r="G933" s="173" t="str">
        <f t="shared" si="44"/>
        <v>项</v>
      </c>
    </row>
    <row r="934" ht="36" hidden="1" customHeight="1" spans="1:7">
      <c r="A934" s="456" t="s">
        <v>1756</v>
      </c>
      <c r="B934" s="322" t="s">
        <v>1757</v>
      </c>
      <c r="C934" s="363">
        <v>0</v>
      </c>
      <c r="D934" s="323">
        <v>265</v>
      </c>
      <c r="E934" s="327" t="str">
        <f t="shared" si="42"/>
        <v/>
      </c>
      <c r="F934" s="293" t="str">
        <f t="shared" si="43"/>
        <v>是</v>
      </c>
      <c r="G934" s="173" t="str">
        <f t="shared" si="44"/>
        <v>项</v>
      </c>
    </row>
    <row r="935" ht="36" hidden="1" customHeight="1" spans="1:7">
      <c r="A935" s="456" t="s">
        <v>1758</v>
      </c>
      <c r="B935" s="322" t="s">
        <v>1759</v>
      </c>
      <c r="C935" s="363">
        <v>0</v>
      </c>
      <c r="D935" s="323">
        <v>0</v>
      </c>
      <c r="E935" s="327" t="str">
        <f t="shared" si="42"/>
        <v/>
      </c>
      <c r="F935" s="293" t="str">
        <f t="shared" si="43"/>
        <v>否</v>
      </c>
      <c r="G935" s="173" t="str">
        <f t="shared" si="44"/>
        <v>项</v>
      </c>
    </row>
    <row r="936" ht="36" hidden="1" customHeight="1" spans="1:7">
      <c r="A936" s="456" t="s">
        <v>1760</v>
      </c>
      <c r="B936" s="322" t="s">
        <v>1761</v>
      </c>
      <c r="C936" s="363">
        <v>0</v>
      </c>
      <c r="D936" s="323">
        <v>0</v>
      </c>
      <c r="E936" s="327" t="str">
        <f t="shared" si="42"/>
        <v/>
      </c>
      <c r="F936" s="293" t="str">
        <f t="shared" si="43"/>
        <v>否</v>
      </c>
      <c r="G936" s="173" t="str">
        <f t="shared" si="44"/>
        <v>项</v>
      </c>
    </row>
    <row r="937" ht="36" hidden="1" customHeight="1" spans="1:7">
      <c r="A937" s="456" t="s">
        <v>1762</v>
      </c>
      <c r="B937" s="322" t="s">
        <v>1763</v>
      </c>
      <c r="C937" s="363">
        <v>4450</v>
      </c>
      <c r="D937" s="323">
        <v>2965</v>
      </c>
      <c r="E937" s="327">
        <f t="shared" si="42"/>
        <v>-0.334</v>
      </c>
      <c r="F937" s="293" t="str">
        <f t="shared" si="43"/>
        <v>是</v>
      </c>
      <c r="G937" s="173" t="str">
        <f t="shared" si="44"/>
        <v>项</v>
      </c>
    </row>
    <row r="938" ht="36" hidden="1" customHeight="1" spans="1:7">
      <c r="A938" s="455" t="s">
        <v>1764</v>
      </c>
      <c r="B938" s="317" t="s">
        <v>1765</v>
      </c>
      <c r="C938" s="363">
        <v>4023</v>
      </c>
      <c r="D938" s="363">
        <v>5513</v>
      </c>
      <c r="E938" s="329">
        <f t="shared" si="42"/>
        <v>0.37</v>
      </c>
      <c r="F938" s="293" t="str">
        <f t="shared" si="43"/>
        <v>是</v>
      </c>
      <c r="G938" s="173" t="str">
        <f t="shared" si="44"/>
        <v>款</v>
      </c>
    </row>
    <row r="939" ht="36" hidden="1" customHeight="1" spans="1:7">
      <c r="A939" s="456" t="s">
        <v>1766</v>
      </c>
      <c r="B939" s="322" t="s">
        <v>1767</v>
      </c>
      <c r="C939" s="363">
        <v>65</v>
      </c>
      <c r="D939" s="323">
        <v>26</v>
      </c>
      <c r="E939" s="327">
        <f t="shared" si="42"/>
        <v>-0.6</v>
      </c>
      <c r="F939" s="293" t="str">
        <f t="shared" si="43"/>
        <v>是</v>
      </c>
      <c r="G939" s="173" t="str">
        <f t="shared" si="44"/>
        <v>项</v>
      </c>
    </row>
    <row r="940" ht="36" hidden="1" customHeight="1" spans="1:7">
      <c r="A940" s="456" t="s">
        <v>1768</v>
      </c>
      <c r="B940" s="322" t="s">
        <v>1769</v>
      </c>
      <c r="C940" s="363">
        <v>0</v>
      </c>
      <c r="D940" s="323">
        <v>0</v>
      </c>
      <c r="E940" s="327" t="str">
        <f t="shared" si="42"/>
        <v/>
      </c>
      <c r="F940" s="293" t="str">
        <f t="shared" si="43"/>
        <v>否</v>
      </c>
      <c r="G940" s="173" t="str">
        <f t="shared" si="44"/>
        <v>项</v>
      </c>
    </row>
    <row r="941" ht="36" hidden="1" customHeight="1" spans="1:7">
      <c r="A941" s="456" t="s">
        <v>1770</v>
      </c>
      <c r="B941" s="322" t="s">
        <v>1771</v>
      </c>
      <c r="C941" s="363">
        <v>3958</v>
      </c>
      <c r="D941" s="323">
        <v>5487</v>
      </c>
      <c r="E941" s="327">
        <f t="shared" si="42"/>
        <v>0.386</v>
      </c>
      <c r="F941" s="293" t="str">
        <f t="shared" si="43"/>
        <v>是</v>
      </c>
      <c r="G941" s="173" t="str">
        <f t="shared" si="44"/>
        <v>项</v>
      </c>
    </row>
    <row r="942" ht="36" hidden="1" customHeight="1" spans="1:7">
      <c r="A942" s="456" t="s">
        <v>1772</v>
      </c>
      <c r="B942" s="322" t="s">
        <v>1773</v>
      </c>
      <c r="C942" s="363">
        <v>0</v>
      </c>
      <c r="D942" s="323">
        <v>0</v>
      </c>
      <c r="E942" s="327" t="str">
        <f t="shared" si="42"/>
        <v/>
      </c>
      <c r="F942" s="293" t="str">
        <f t="shared" si="43"/>
        <v>否</v>
      </c>
      <c r="G942" s="173" t="str">
        <f t="shared" si="44"/>
        <v>项</v>
      </c>
    </row>
    <row r="943" ht="36" hidden="1" customHeight="1" spans="1:7">
      <c r="A943" s="456" t="s">
        <v>1774</v>
      </c>
      <c r="B943" s="322" t="s">
        <v>1775</v>
      </c>
      <c r="C943" s="363">
        <v>0</v>
      </c>
      <c r="D943" s="323">
        <v>0</v>
      </c>
      <c r="E943" s="327" t="str">
        <f t="shared" si="42"/>
        <v/>
      </c>
      <c r="F943" s="293" t="str">
        <f t="shared" si="43"/>
        <v>否</v>
      </c>
      <c r="G943" s="173" t="str">
        <f t="shared" si="44"/>
        <v>项</v>
      </c>
    </row>
    <row r="944" ht="36" hidden="1" customHeight="1" spans="1:7">
      <c r="A944" s="456" t="s">
        <v>1776</v>
      </c>
      <c r="B944" s="322" t="s">
        <v>1777</v>
      </c>
      <c r="C944" s="363">
        <v>0</v>
      </c>
      <c r="D944" s="323">
        <v>0</v>
      </c>
      <c r="E944" s="327" t="str">
        <f t="shared" si="42"/>
        <v/>
      </c>
      <c r="F944" s="293" t="str">
        <f t="shared" si="43"/>
        <v>否</v>
      </c>
      <c r="G944" s="173" t="str">
        <f t="shared" si="44"/>
        <v>项</v>
      </c>
    </row>
    <row r="945" ht="36" hidden="1" customHeight="1" spans="1:7">
      <c r="A945" s="455" t="s">
        <v>1778</v>
      </c>
      <c r="B945" s="317" t="s">
        <v>1779</v>
      </c>
      <c r="C945" s="363">
        <v>822</v>
      </c>
      <c r="D945" s="363">
        <v>708</v>
      </c>
      <c r="E945" s="329">
        <f t="shared" si="42"/>
        <v>-0.139</v>
      </c>
      <c r="F945" s="293" t="str">
        <f t="shared" si="43"/>
        <v>是</v>
      </c>
      <c r="G945" s="173" t="str">
        <f t="shared" si="44"/>
        <v>款</v>
      </c>
    </row>
    <row r="946" ht="36" hidden="1" customHeight="1" spans="1:7">
      <c r="A946" s="456" t="s">
        <v>1780</v>
      </c>
      <c r="B946" s="322" t="s">
        <v>1781</v>
      </c>
      <c r="C946" s="363">
        <v>0</v>
      </c>
      <c r="D946" s="323">
        <v>0</v>
      </c>
      <c r="E946" s="327" t="str">
        <f t="shared" si="42"/>
        <v/>
      </c>
      <c r="F946" s="293" t="str">
        <f t="shared" si="43"/>
        <v>否</v>
      </c>
      <c r="G946" s="173" t="str">
        <f t="shared" si="44"/>
        <v>项</v>
      </c>
    </row>
    <row r="947" ht="36" hidden="1" customHeight="1" spans="1:7">
      <c r="A947" s="456" t="s">
        <v>1782</v>
      </c>
      <c r="B947" s="322" t="s">
        <v>1783</v>
      </c>
      <c r="C947" s="363">
        <v>2</v>
      </c>
      <c r="D947" s="323">
        <v>0</v>
      </c>
      <c r="E947" s="327">
        <f t="shared" si="42"/>
        <v>-1</v>
      </c>
      <c r="F947" s="293" t="str">
        <f t="shared" si="43"/>
        <v>是</v>
      </c>
      <c r="G947" s="173" t="str">
        <f t="shared" si="44"/>
        <v>项</v>
      </c>
    </row>
    <row r="948" ht="36" hidden="1" customHeight="1" spans="1:7">
      <c r="A948" s="456" t="s">
        <v>1784</v>
      </c>
      <c r="B948" s="322" t="s">
        <v>1785</v>
      </c>
      <c r="C948" s="363">
        <v>400</v>
      </c>
      <c r="D948" s="323">
        <v>456</v>
      </c>
      <c r="E948" s="327">
        <f t="shared" si="42"/>
        <v>0.14</v>
      </c>
      <c r="F948" s="293" t="str">
        <f t="shared" si="43"/>
        <v>是</v>
      </c>
      <c r="G948" s="173" t="str">
        <f t="shared" si="44"/>
        <v>项</v>
      </c>
    </row>
    <row r="949" ht="36" hidden="1" customHeight="1" spans="1:7">
      <c r="A949" s="456" t="s">
        <v>1786</v>
      </c>
      <c r="B949" s="322" t="s">
        <v>1787</v>
      </c>
      <c r="C949" s="363">
        <v>420</v>
      </c>
      <c r="D949" s="323">
        <v>252</v>
      </c>
      <c r="E949" s="327">
        <f t="shared" si="42"/>
        <v>-0.4</v>
      </c>
      <c r="F949" s="293" t="str">
        <f t="shared" si="43"/>
        <v>是</v>
      </c>
      <c r="G949" s="173" t="str">
        <f t="shared" si="44"/>
        <v>项</v>
      </c>
    </row>
    <row r="950" ht="36" hidden="1" customHeight="1" spans="1:7">
      <c r="A950" s="456" t="s">
        <v>1788</v>
      </c>
      <c r="B950" s="322" t="s">
        <v>1789</v>
      </c>
      <c r="C950" s="363">
        <v>0</v>
      </c>
      <c r="D950" s="323">
        <v>0</v>
      </c>
      <c r="E950" s="327" t="str">
        <f t="shared" si="42"/>
        <v/>
      </c>
      <c r="F950" s="293" t="str">
        <f t="shared" si="43"/>
        <v>否</v>
      </c>
      <c r="G950" s="173" t="str">
        <f t="shared" si="44"/>
        <v>项</v>
      </c>
    </row>
    <row r="951" ht="36" hidden="1" customHeight="1" spans="1:7">
      <c r="A951" s="456" t="s">
        <v>1790</v>
      </c>
      <c r="B951" s="322" t="s">
        <v>1791</v>
      </c>
      <c r="C951" s="363">
        <v>0</v>
      </c>
      <c r="D951" s="323">
        <v>0</v>
      </c>
      <c r="E951" s="327" t="str">
        <f t="shared" si="42"/>
        <v/>
      </c>
      <c r="F951" s="293" t="str">
        <f t="shared" si="43"/>
        <v>否</v>
      </c>
      <c r="G951" s="173" t="str">
        <f t="shared" si="44"/>
        <v>项</v>
      </c>
    </row>
    <row r="952" ht="36" hidden="1" customHeight="1" spans="1:7">
      <c r="A952" s="455" t="s">
        <v>1792</v>
      </c>
      <c r="B952" s="317" t="s">
        <v>1793</v>
      </c>
      <c r="C952" s="363">
        <v>0</v>
      </c>
      <c r="D952" s="363">
        <v>0</v>
      </c>
      <c r="E952" s="329" t="str">
        <f t="shared" si="42"/>
        <v/>
      </c>
      <c r="F952" s="293" t="str">
        <f t="shared" si="43"/>
        <v>否</v>
      </c>
      <c r="G952" s="173" t="str">
        <f t="shared" si="44"/>
        <v>款</v>
      </c>
    </row>
    <row r="953" ht="36" hidden="1" customHeight="1" spans="1:7">
      <c r="A953" s="456" t="s">
        <v>1794</v>
      </c>
      <c r="B953" s="322" t="s">
        <v>1795</v>
      </c>
      <c r="C953" s="363">
        <v>0</v>
      </c>
      <c r="D953" s="323">
        <v>0</v>
      </c>
      <c r="E953" s="327" t="str">
        <f t="shared" si="42"/>
        <v/>
      </c>
      <c r="F953" s="293" t="str">
        <f t="shared" si="43"/>
        <v>否</v>
      </c>
      <c r="G953" s="173" t="str">
        <f t="shared" si="44"/>
        <v>项</v>
      </c>
    </row>
    <row r="954" ht="36" hidden="1" customHeight="1" spans="1:7">
      <c r="A954" s="456" t="s">
        <v>1796</v>
      </c>
      <c r="B954" s="322" t="s">
        <v>1797</v>
      </c>
      <c r="C954" s="363">
        <v>0</v>
      </c>
      <c r="D954" s="323">
        <v>0</v>
      </c>
      <c r="E954" s="327" t="str">
        <f t="shared" si="42"/>
        <v/>
      </c>
      <c r="F954" s="293" t="str">
        <f t="shared" si="43"/>
        <v>否</v>
      </c>
      <c r="G954" s="173" t="str">
        <f t="shared" si="44"/>
        <v>项</v>
      </c>
    </row>
    <row r="955" ht="36" hidden="1" customHeight="1" spans="1:7">
      <c r="A955" s="455" t="s">
        <v>1798</v>
      </c>
      <c r="B955" s="317" t="s">
        <v>1799</v>
      </c>
      <c r="C955" s="363">
        <v>65</v>
      </c>
      <c r="D955" s="363">
        <v>65</v>
      </c>
      <c r="E955" s="329">
        <f t="shared" si="42"/>
        <v>0</v>
      </c>
      <c r="F955" s="293" t="str">
        <f t="shared" si="43"/>
        <v>是</v>
      </c>
      <c r="G955" s="173" t="str">
        <f t="shared" si="44"/>
        <v>款</v>
      </c>
    </row>
    <row r="956" ht="36" hidden="1" customHeight="1" spans="1:7">
      <c r="A956" s="456" t="s">
        <v>1800</v>
      </c>
      <c r="B956" s="322" t="s">
        <v>1801</v>
      </c>
      <c r="C956" s="363">
        <v>0</v>
      </c>
      <c r="D956" s="323">
        <v>0</v>
      </c>
      <c r="E956" s="327" t="str">
        <f t="shared" si="42"/>
        <v/>
      </c>
      <c r="F956" s="293" t="str">
        <f t="shared" si="43"/>
        <v>否</v>
      </c>
      <c r="G956" s="173" t="str">
        <f t="shared" si="44"/>
        <v>项</v>
      </c>
    </row>
    <row r="957" ht="36" hidden="1" customHeight="1" spans="1:7">
      <c r="A957" s="456" t="s">
        <v>1802</v>
      </c>
      <c r="B957" s="322" t="s">
        <v>1803</v>
      </c>
      <c r="C957" s="363">
        <v>65</v>
      </c>
      <c r="D957" s="323">
        <v>65</v>
      </c>
      <c r="E957" s="327">
        <f t="shared" si="42"/>
        <v>0</v>
      </c>
      <c r="F957" s="293" t="str">
        <f t="shared" si="43"/>
        <v>是</v>
      </c>
      <c r="G957" s="173" t="str">
        <f t="shared" si="44"/>
        <v>项</v>
      </c>
    </row>
    <row r="958" ht="36" hidden="1" customHeight="1" spans="1:7">
      <c r="A958" s="455" t="s">
        <v>1804</v>
      </c>
      <c r="B958" s="472" t="s">
        <v>557</v>
      </c>
      <c r="C958" s="363"/>
      <c r="D958" s="475"/>
      <c r="E958" s="329" t="str">
        <f t="shared" si="42"/>
        <v/>
      </c>
      <c r="F958" s="293" t="str">
        <f t="shared" si="43"/>
        <v>否</v>
      </c>
      <c r="G958" s="173" t="str">
        <f t="shared" si="44"/>
        <v>项</v>
      </c>
    </row>
    <row r="959" ht="36" hidden="1" customHeight="1" spans="1:7">
      <c r="A959" s="455" t="s">
        <v>1805</v>
      </c>
      <c r="B959" s="472" t="s">
        <v>1806</v>
      </c>
      <c r="C959" s="363"/>
      <c r="D959" s="475"/>
      <c r="E959" s="329" t="str">
        <f t="shared" si="42"/>
        <v/>
      </c>
      <c r="F959" s="293" t="str">
        <f t="shared" si="43"/>
        <v>否</v>
      </c>
      <c r="G959" s="173" t="str">
        <f t="shared" si="44"/>
        <v>项</v>
      </c>
    </row>
    <row r="960" ht="36" customHeight="1" spans="1:7">
      <c r="A960" s="455" t="s">
        <v>131</v>
      </c>
      <c r="B960" s="317" t="s">
        <v>132</v>
      </c>
      <c r="C960" s="363">
        <v>3567</v>
      </c>
      <c r="D960" s="363">
        <v>4163</v>
      </c>
      <c r="E960" s="329">
        <f t="shared" si="42"/>
        <v>0.167</v>
      </c>
      <c r="F960" s="293" t="str">
        <f t="shared" si="43"/>
        <v>是</v>
      </c>
      <c r="G960" s="173" t="str">
        <f t="shared" si="44"/>
        <v>类</v>
      </c>
    </row>
    <row r="961" ht="36" hidden="1" customHeight="1" spans="1:7">
      <c r="A961" s="455" t="s">
        <v>1807</v>
      </c>
      <c r="B961" s="317" t="s">
        <v>1808</v>
      </c>
      <c r="C961" s="363">
        <v>1777</v>
      </c>
      <c r="D961" s="363">
        <v>3263</v>
      </c>
      <c r="E961" s="329">
        <f t="shared" si="42"/>
        <v>0.836</v>
      </c>
      <c r="F961" s="293" t="str">
        <f t="shared" si="43"/>
        <v>是</v>
      </c>
      <c r="G961" s="173" t="str">
        <f t="shared" si="44"/>
        <v>款</v>
      </c>
    </row>
    <row r="962" ht="36" hidden="1" customHeight="1" spans="1:7">
      <c r="A962" s="456" t="s">
        <v>1809</v>
      </c>
      <c r="B962" s="322" t="s">
        <v>177</v>
      </c>
      <c r="C962" s="363">
        <v>296</v>
      </c>
      <c r="D962" s="323">
        <v>324</v>
      </c>
      <c r="E962" s="327">
        <f t="shared" si="42"/>
        <v>0.095</v>
      </c>
      <c r="F962" s="293" t="str">
        <f t="shared" si="43"/>
        <v>是</v>
      </c>
      <c r="G962" s="173" t="str">
        <f t="shared" si="44"/>
        <v>项</v>
      </c>
    </row>
    <row r="963" ht="36" hidden="1" customHeight="1" spans="1:7">
      <c r="A963" s="456" t="s">
        <v>1810</v>
      </c>
      <c r="B963" s="322" t="s">
        <v>179</v>
      </c>
      <c r="C963" s="363">
        <v>15</v>
      </c>
      <c r="D963" s="323">
        <v>25</v>
      </c>
      <c r="E963" s="327">
        <f t="shared" si="42"/>
        <v>0.667</v>
      </c>
      <c r="F963" s="293" t="str">
        <f t="shared" si="43"/>
        <v>是</v>
      </c>
      <c r="G963" s="173" t="str">
        <f t="shared" si="44"/>
        <v>项</v>
      </c>
    </row>
    <row r="964" ht="36" hidden="1" customHeight="1" spans="1:7">
      <c r="A964" s="456" t="s">
        <v>1811</v>
      </c>
      <c r="B964" s="322" t="s">
        <v>181</v>
      </c>
      <c r="C964" s="363">
        <v>0</v>
      </c>
      <c r="D964" s="323">
        <v>0</v>
      </c>
      <c r="E964" s="327" t="str">
        <f t="shared" ref="E964:E1027" si="45">IF(C964&gt;0,D964/C964-1,IF(C964&lt;0,-(D964/C964-1),""))</f>
        <v/>
      </c>
      <c r="F964" s="293" t="str">
        <f t="shared" ref="F964:F1027" si="46">IF(LEN(A964)=3,"是",IF(B964&lt;&gt;"",IF(SUM(C964:D964)&lt;&gt;0,"是","否"),"是"))</f>
        <v>否</v>
      </c>
      <c r="G964" s="173" t="str">
        <f t="shared" ref="G964:G1027" si="47">IF(LEN(A964)=3,"类",IF(LEN(A964)=5,"款","项"))</f>
        <v>项</v>
      </c>
    </row>
    <row r="965" ht="36" hidden="1" customHeight="1" spans="1:7">
      <c r="A965" s="456" t="s">
        <v>1812</v>
      </c>
      <c r="B965" s="322" t="s">
        <v>1813</v>
      </c>
      <c r="C965" s="363">
        <v>170</v>
      </c>
      <c r="D965" s="323">
        <v>300</v>
      </c>
      <c r="E965" s="327">
        <f t="shared" si="45"/>
        <v>0.765</v>
      </c>
      <c r="F965" s="293" t="str">
        <f t="shared" si="46"/>
        <v>是</v>
      </c>
      <c r="G965" s="173" t="str">
        <f t="shared" si="47"/>
        <v>项</v>
      </c>
    </row>
    <row r="966" ht="36" hidden="1" customHeight="1" spans="1:7">
      <c r="A966" s="456" t="s">
        <v>1814</v>
      </c>
      <c r="B966" s="322" t="s">
        <v>1815</v>
      </c>
      <c r="C966" s="363">
        <v>1296</v>
      </c>
      <c r="D966" s="323">
        <v>2596</v>
      </c>
      <c r="E966" s="327">
        <f t="shared" si="45"/>
        <v>1.003</v>
      </c>
      <c r="F966" s="293" t="str">
        <f t="shared" si="46"/>
        <v>是</v>
      </c>
      <c r="G966" s="173" t="str">
        <f t="shared" si="47"/>
        <v>项</v>
      </c>
    </row>
    <row r="967" ht="36" hidden="1" customHeight="1" spans="1:7">
      <c r="A967" s="456" t="s">
        <v>1816</v>
      </c>
      <c r="B967" s="322" t="s">
        <v>1817</v>
      </c>
      <c r="C967" s="363">
        <v>0</v>
      </c>
      <c r="D967" s="323">
        <v>0</v>
      </c>
      <c r="E967" s="327" t="str">
        <f t="shared" si="45"/>
        <v/>
      </c>
      <c r="F967" s="293" t="str">
        <f t="shared" si="46"/>
        <v>否</v>
      </c>
      <c r="G967" s="173" t="str">
        <f t="shared" si="47"/>
        <v>项</v>
      </c>
    </row>
    <row r="968" ht="36" hidden="1" customHeight="1" spans="1:7">
      <c r="A968" s="456" t="s">
        <v>1818</v>
      </c>
      <c r="B968" s="322" t="s">
        <v>1819</v>
      </c>
      <c r="C968" s="363">
        <v>0</v>
      </c>
      <c r="D968" s="323">
        <v>0</v>
      </c>
      <c r="E968" s="327" t="str">
        <f t="shared" si="45"/>
        <v/>
      </c>
      <c r="F968" s="293" t="str">
        <f t="shared" si="46"/>
        <v>否</v>
      </c>
      <c r="G968" s="173" t="str">
        <f t="shared" si="47"/>
        <v>项</v>
      </c>
    </row>
    <row r="969" ht="36" hidden="1" customHeight="1" spans="1:7">
      <c r="A969" s="456" t="s">
        <v>1820</v>
      </c>
      <c r="B969" s="322" t="s">
        <v>1821</v>
      </c>
      <c r="C969" s="363">
        <v>0</v>
      </c>
      <c r="D969" s="323">
        <v>3</v>
      </c>
      <c r="E969" s="327" t="str">
        <f t="shared" si="45"/>
        <v/>
      </c>
      <c r="F969" s="293" t="str">
        <f t="shared" si="46"/>
        <v>是</v>
      </c>
      <c r="G969" s="173" t="str">
        <f t="shared" si="47"/>
        <v>项</v>
      </c>
    </row>
    <row r="970" ht="36" hidden="1" customHeight="1" spans="1:7">
      <c r="A970" s="456" t="s">
        <v>1822</v>
      </c>
      <c r="B970" s="322" t="s">
        <v>1823</v>
      </c>
      <c r="C970" s="363">
        <v>0</v>
      </c>
      <c r="D970" s="323">
        <v>15</v>
      </c>
      <c r="E970" s="327" t="str">
        <f t="shared" si="45"/>
        <v/>
      </c>
      <c r="F970" s="293" t="str">
        <f t="shared" si="46"/>
        <v>是</v>
      </c>
      <c r="G970" s="173" t="str">
        <f t="shared" si="47"/>
        <v>项</v>
      </c>
    </row>
    <row r="971" ht="36" hidden="1" customHeight="1" spans="1:7">
      <c r="A971" s="456" t="s">
        <v>1824</v>
      </c>
      <c r="B971" s="322" t="s">
        <v>1825</v>
      </c>
      <c r="C971" s="363">
        <v>0</v>
      </c>
      <c r="D971" s="323">
        <v>0</v>
      </c>
      <c r="E971" s="327" t="str">
        <f t="shared" si="45"/>
        <v/>
      </c>
      <c r="F971" s="293" t="str">
        <f t="shared" si="46"/>
        <v>否</v>
      </c>
      <c r="G971" s="173" t="str">
        <f t="shared" si="47"/>
        <v>项</v>
      </c>
    </row>
    <row r="972" ht="36" hidden="1" customHeight="1" spans="1:7">
      <c r="A972" s="456" t="s">
        <v>1826</v>
      </c>
      <c r="B972" s="322" t="s">
        <v>1827</v>
      </c>
      <c r="C972" s="363">
        <v>0</v>
      </c>
      <c r="D972" s="323">
        <v>0</v>
      </c>
      <c r="E972" s="327" t="str">
        <f t="shared" si="45"/>
        <v/>
      </c>
      <c r="F972" s="293" t="str">
        <f t="shared" si="46"/>
        <v>否</v>
      </c>
      <c r="G972" s="173" t="str">
        <f t="shared" si="47"/>
        <v>项</v>
      </c>
    </row>
    <row r="973" ht="36" hidden="1" customHeight="1" spans="1:7">
      <c r="A973" s="456" t="s">
        <v>1828</v>
      </c>
      <c r="B973" s="322" t="s">
        <v>1829</v>
      </c>
      <c r="C973" s="363">
        <v>0</v>
      </c>
      <c r="D973" s="323">
        <v>0</v>
      </c>
      <c r="E973" s="327" t="str">
        <f t="shared" si="45"/>
        <v/>
      </c>
      <c r="F973" s="293" t="str">
        <f t="shared" si="46"/>
        <v>否</v>
      </c>
      <c r="G973" s="173" t="str">
        <f t="shared" si="47"/>
        <v>项</v>
      </c>
    </row>
    <row r="974" ht="36" hidden="1" customHeight="1" spans="1:7">
      <c r="A974" s="456" t="s">
        <v>1830</v>
      </c>
      <c r="B974" s="322" t="s">
        <v>1831</v>
      </c>
      <c r="C974" s="363">
        <v>0</v>
      </c>
      <c r="D974" s="323">
        <v>0</v>
      </c>
      <c r="E974" s="327" t="str">
        <f t="shared" si="45"/>
        <v/>
      </c>
      <c r="F974" s="293" t="str">
        <f t="shared" si="46"/>
        <v>否</v>
      </c>
      <c r="G974" s="173" t="str">
        <f t="shared" si="47"/>
        <v>项</v>
      </c>
    </row>
    <row r="975" ht="36" hidden="1" customHeight="1" spans="1:7">
      <c r="A975" s="456" t="s">
        <v>1832</v>
      </c>
      <c r="B975" s="322" t="s">
        <v>1833</v>
      </c>
      <c r="C975" s="363">
        <v>0</v>
      </c>
      <c r="D975" s="323">
        <v>0</v>
      </c>
      <c r="E975" s="327" t="str">
        <f t="shared" si="45"/>
        <v/>
      </c>
      <c r="F975" s="293" t="str">
        <f t="shared" si="46"/>
        <v>否</v>
      </c>
      <c r="G975" s="173" t="str">
        <f t="shared" si="47"/>
        <v>项</v>
      </c>
    </row>
    <row r="976" ht="36" hidden="1" customHeight="1" spans="1:7">
      <c r="A976" s="456" t="s">
        <v>1834</v>
      </c>
      <c r="B976" s="322" t="s">
        <v>1835</v>
      </c>
      <c r="C976" s="363">
        <v>0</v>
      </c>
      <c r="D976" s="323">
        <v>0</v>
      </c>
      <c r="E976" s="327" t="str">
        <f t="shared" si="45"/>
        <v/>
      </c>
      <c r="F976" s="293" t="str">
        <f t="shared" si="46"/>
        <v>否</v>
      </c>
      <c r="G976" s="173" t="str">
        <f t="shared" si="47"/>
        <v>项</v>
      </c>
    </row>
    <row r="977" ht="36" hidden="1" customHeight="1" spans="1:7">
      <c r="A977" s="456" t="s">
        <v>1836</v>
      </c>
      <c r="B977" s="322" t="s">
        <v>1837</v>
      </c>
      <c r="C977" s="363">
        <v>0</v>
      </c>
      <c r="D977" s="323">
        <v>0</v>
      </c>
      <c r="E977" s="327" t="str">
        <f t="shared" si="45"/>
        <v/>
      </c>
      <c r="F977" s="293" t="str">
        <f t="shared" si="46"/>
        <v>否</v>
      </c>
      <c r="G977" s="173" t="str">
        <f t="shared" si="47"/>
        <v>项</v>
      </c>
    </row>
    <row r="978" ht="36" hidden="1" customHeight="1" spans="1:7">
      <c r="A978" s="456" t="s">
        <v>1838</v>
      </c>
      <c r="B978" s="322" t="s">
        <v>1839</v>
      </c>
      <c r="C978" s="363">
        <v>0</v>
      </c>
      <c r="D978" s="323">
        <v>0</v>
      </c>
      <c r="E978" s="327" t="str">
        <f t="shared" si="45"/>
        <v/>
      </c>
      <c r="F978" s="293" t="str">
        <f t="shared" si="46"/>
        <v>否</v>
      </c>
      <c r="G978" s="173" t="str">
        <f t="shared" si="47"/>
        <v>项</v>
      </c>
    </row>
    <row r="979" ht="36" hidden="1" customHeight="1" spans="1:7">
      <c r="A979" s="456" t="s">
        <v>1840</v>
      </c>
      <c r="B979" s="322" t="s">
        <v>1841</v>
      </c>
      <c r="C979" s="363">
        <v>0</v>
      </c>
      <c r="D979" s="323">
        <v>0</v>
      </c>
      <c r="E979" s="327" t="str">
        <f t="shared" si="45"/>
        <v/>
      </c>
      <c r="F979" s="293" t="str">
        <f t="shared" si="46"/>
        <v>否</v>
      </c>
      <c r="G979" s="173" t="str">
        <f t="shared" si="47"/>
        <v>项</v>
      </c>
    </row>
    <row r="980" ht="36" hidden="1" customHeight="1" spans="1:7">
      <c r="A980" s="456" t="s">
        <v>1842</v>
      </c>
      <c r="B980" s="322" t="s">
        <v>1843</v>
      </c>
      <c r="C980" s="363">
        <v>0</v>
      </c>
      <c r="D980" s="323">
        <v>0</v>
      </c>
      <c r="E980" s="327" t="str">
        <f t="shared" si="45"/>
        <v/>
      </c>
      <c r="F980" s="293" t="str">
        <f t="shared" si="46"/>
        <v>否</v>
      </c>
      <c r="G980" s="173" t="str">
        <f t="shared" si="47"/>
        <v>项</v>
      </c>
    </row>
    <row r="981" ht="36" hidden="1" customHeight="1" spans="1:7">
      <c r="A981" s="456" t="s">
        <v>1844</v>
      </c>
      <c r="B981" s="322" t="s">
        <v>1845</v>
      </c>
      <c r="C981" s="363">
        <v>0</v>
      </c>
      <c r="D981" s="323">
        <v>0</v>
      </c>
      <c r="E981" s="327" t="str">
        <f t="shared" si="45"/>
        <v/>
      </c>
      <c r="F981" s="293" t="str">
        <f t="shared" si="46"/>
        <v>否</v>
      </c>
      <c r="G981" s="173" t="str">
        <f t="shared" si="47"/>
        <v>项</v>
      </c>
    </row>
    <row r="982" ht="36" hidden="1" customHeight="1" spans="1:7">
      <c r="A982" s="456" t="s">
        <v>1846</v>
      </c>
      <c r="B982" s="322" t="s">
        <v>1847</v>
      </c>
      <c r="C982" s="363">
        <v>0</v>
      </c>
      <c r="D982" s="323">
        <v>0</v>
      </c>
      <c r="E982" s="327" t="str">
        <f t="shared" si="45"/>
        <v/>
      </c>
      <c r="F982" s="293" t="str">
        <f t="shared" si="46"/>
        <v>否</v>
      </c>
      <c r="G982" s="173" t="str">
        <f t="shared" si="47"/>
        <v>项</v>
      </c>
    </row>
    <row r="983" ht="36" hidden="1" customHeight="1" spans="1:7">
      <c r="A983" s="456" t="s">
        <v>1848</v>
      </c>
      <c r="B983" s="322" t="s">
        <v>1849</v>
      </c>
      <c r="C983" s="363">
        <v>0</v>
      </c>
      <c r="D983" s="323">
        <v>0</v>
      </c>
      <c r="E983" s="327" t="str">
        <f t="shared" si="45"/>
        <v/>
      </c>
      <c r="F983" s="293" t="str">
        <f t="shared" si="46"/>
        <v>否</v>
      </c>
      <c r="G983" s="173" t="str">
        <f t="shared" si="47"/>
        <v>项</v>
      </c>
    </row>
    <row r="984" ht="36" hidden="1" customHeight="1" spans="1:7">
      <c r="A984" s="455" t="s">
        <v>1850</v>
      </c>
      <c r="B984" s="317" t="s">
        <v>1851</v>
      </c>
      <c r="C984" s="363">
        <v>0</v>
      </c>
      <c r="D984" s="363">
        <v>0</v>
      </c>
      <c r="E984" s="329" t="str">
        <f t="shared" si="45"/>
        <v/>
      </c>
      <c r="F984" s="293" t="str">
        <f t="shared" si="46"/>
        <v>否</v>
      </c>
      <c r="G984" s="173" t="str">
        <f t="shared" si="47"/>
        <v>款</v>
      </c>
    </row>
    <row r="985" ht="36" hidden="1" customHeight="1" spans="1:7">
      <c r="A985" s="456" t="s">
        <v>1852</v>
      </c>
      <c r="B985" s="322" t="s">
        <v>177</v>
      </c>
      <c r="C985" s="363">
        <v>0</v>
      </c>
      <c r="D985" s="323">
        <v>0</v>
      </c>
      <c r="E985" s="327" t="str">
        <f t="shared" si="45"/>
        <v/>
      </c>
      <c r="F985" s="293" t="str">
        <f t="shared" si="46"/>
        <v>否</v>
      </c>
      <c r="G985" s="173" t="str">
        <f t="shared" si="47"/>
        <v>项</v>
      </c>
    </row>
    <row r="986" ht="36" hidden="1" customHeight="1" spans="1:7">
      <c r="A986" s="456" t="s">
        <v>1853</v>
      </c>
      <c r="B986" s="322" t="s">
        <v>179</v>
      </c>
      <c r="C986" s="363">
        <v>0</v>
      </c>
      <c r="D986" s="323">
        <v>0</v>
      </c>
      <c r="E986" s="327" t="str">
        <f t="shared" si="45"/>
        <v/>
      </c>
      <c r="F986" s="293" t="str">
        <f t="shared" si="46"/>
        <v>否</v>
      </c>
      <c r="G986" s="173" t="str">
        <f t="shared" si="47"/>
        <v>项</v>
      </c>
    </row>
    <row r="987" ht="36" hidden="1" customHeight="1" spans="1:7">
      <c r="A987" s="456" t="s">
        <v>1854</v>
      </c>
      <c r="B987" s="322" t="s">
        <v>181</v>
      </c>
      <c r="C987" s="363">
        <v>0</v>
      </c>
      <c r="D987" s="323">
        <v>0</v>
      </c>
      <c r="E987" s="327" t="str">
        <f t="shared" si="45"/>
        <v/>
      </c>
      <c r="F987" s="293" t="str">
        <f t="shared" si="46"/>
        <v>否</v>
      </c>
      <c r="G987" s="173" t="str">
        <f t="shared" si="47"/>
        <v>项</v>
      </c>
    </row>
    <row r="988" ht="36" hidden="1" customHeight="1" spans="1:7">
      <c r="A988" s="456" t="s">
        <v>1855</v>
      </c>
      <c r="B988" s="322" t="s">
        <v>1856</v>
      </c>
      <c r="C988" s="363">
        <v>0</v>
      </c>
      <c r="D988" s="323">
        <v>0</v>
      </c>
      <c r="E988" s="327" t="str">
        <f t="shared" si="45"/>
        <v/>
      </c>
      <c r="F988" s="293" t="str">
        <f t="shared" si="46"/>
        <v>否</v>
      </c>
      <c r="G988" s="173" t="str">
        <f t="shared" si="47"/>
        <v>项</v>
      </c>
    </row>
    <row r="989" ht="36" hidden="1" customHeight="1" spans="1:7">
      <c r="A989" s="456" t="s">
        <v>1857</v>
      </c>
      <c r="B989" s="322" t="s">
        <v>1858</v>
      </c>
      <c r="C989" s="363">
        <v>0</v>
      </c>
      <c r="D989" s="323">
        <v>0</v>
      </c>
      <c r="E989" s="327" t="str">
        <f t="shared" si="45"/>
        <v/>
      </c>
      <c r="F989" s="293" t="str">
        <f t="shared" si="46"/>
        <v>否</v>
      </c>
      <c r="G989" s="173" t="str">
        <f t="shared" si="47"/>
        <v>项</v>
      </c>
    </row>
    <row r="990" ht="36" hidden="1" customHeight="1" spans="1:7">
      <c r="A990" s="456" t="s">
        <v>1859</v>
      </c>
      <c r="B990" s="322" t="s">
        <v>1860</v>
      </c>
      <c r="C990" s="363">
        <v>0</v>
      </c>
      <c r="D990" s="323">
        <v>0</v>
      </c>
      <c r="E990" s="327" t="str">
        <f t="shared" si="45"/>
        <v/>
      </c>
      <c r="F990" s="293" t="str">
        <f t="shared" si="46"/>
        <v>否</v>
      </c>
      <c r="G990" s="173" t="str">
        <f t="shared" si="47"/>
        <v>项</v>
      </c>
    </row>
    <row r="991" ht="36" hidden="1" customHeight="1" spans="1:7">
      <c r="A991" s="456" t="s">
        <v>1861</v>
      </c>
      <c r="B991" s="322" t="s">
        <v>1862</v>
      </c>
      <c r="C991" s="363">
        <v>0</v>
      </c>
      <c r="D991" s="323">
        <v>0</v>
      </c>
      <c r="E991" s="327" t="str">
        <f t="shared" si="45"/>
        <v/>
      </c>
      <c r="F991" s="293" t="str">
        <f t="shared" si="46"/>
        <v>否</v>
      </c>
      <c r="G991" s="173" t="str">
        <f t="shared" si="47"/>
        <v>项</v>
      </c>
    </row>
    <row r="992" ht="36" hidden="1" customHeight="1" spans="1:7">
      <c r="A992" s="456" t="s">
        <v>1863</v>
      </c>
      <c r="B992" s="322" t="s">
        <v>1864</v>
      </c>
      <c r="C992" s="363">
        <v>0</v>
      </c>
      <c r="D992" s="323">
        <v>0</v>
      </c>
      <c r="E992" s="327" t="str">
        <f t="shared" si="45"/>
        <v/>
      </c>
      <c r="F992" s="293" t="str">
        <f t="shared" si="46"/>
        <v>否</v>
      </c>
      <c r="G992" s="173" t="str">
        <f t="shared" si="47"/>
        <v>项</v>
      </c>
    </row>
    <row r="993" ht="36" hidden="1" customHeight="1" spans="1:7">
      <c r="A993" s="456" t="s">
        <v>1865</v>
      </c>
      <c r="B993" s="322" t="s">
        <v>1866</v>
      </c>
      <c r="C993" s="363">
        <v>0</v>
      </c>
      <c r="D993" s="323">
        <v>0</v>
      </c>
      <c r="E993" s="327" t="str">
        <f t="shared" si="45"/>
        <v/>
      </c>
      <c r="F993" s="293" t="str">
        <f t="shared" si="46"/>
        <v>否</v>
      </c>
      <c r="G993" s="173" t="str">
        <f t="shared" si="47"/>
        <v>项</v>
      </c>
    </row>
    <row r="994" ht="36" hidden="1" customHeight="1" spans="1:7">
      <c r="A994" s="455" t="s">
        <v>1867</v>
      </c>
      <c r="B994" s="317" t="s">
        <v>1868</v>
      </c>
      <c r="C994" s="363">
        <v>0</v>
      </c>
      <c r="D994" s="363">
        <v>0</v>
      </c>
      <c r="E994" s="329" t="str">
        <f t="shared" si="45"/>
        <v/>
      </c>
      <c r="F994" s="293" t="str">
        <f t="shared" si="46"/>
        <v>否</v>
      </c>
      <c r="G994" s="173" t="str">
        <f t="shared" si="47"/>
        <v>款</v>
      </c>
    </row>
    <row r="995" ht="36" hidden="1" customHeight="1" spans="1:7">
      <c r="A995" s="456" t="s">
        <v>1869</v>
      </c>
      <c r="B995" s="322" t="s">
        <v>177</v>
      </c>
      <c r="C995" s="363">
        <v>0</v>
      </c>
      <c r="D995" s="323">
        <v>0</v>
      </c>
      <c r="E995" s="327" t="str">
        <f t="shared" si="45"/>
        <v/>
      </c>
      <c r="F995" s="293" t="str">
        <f t="shared" si="46"/>
        <v>否</v>
      </c>
      <c r="G995" s="173" t="str">
        <f t="shared" si="47"/>
        <v>项</v>
      </c>
    </row>
    <row r="996" ht="36" hidden="1" customHeight="1" spans="1:7">
      <c r="A996" s="456" t="s">
        <v>1870</v>
      </c>
      <c r="B996" s="322" t="s">
        <v>179</v>
      </c>
      <c r="C996" s="363">
        <v>0</v>
      </c>
      <c r="D996" s="323">
        <v>0</v>
      </c>
      <c r="E996" s="327" t="str">
        <f t="shared" si="45"/>
        <v/>
      </c>
      <c r="F996" s="293" t="str">
        <f t="shared" si="46"/>
        <v>否</v>
      </c>
      <c r="G996" s="173" t="str">
        <f t="shared" si="47"/>
        <v>项</v>
      </c>
    </row>
    <row r="997" ht="36" hidden="1" customHeight="1" spans="1:7">
      <c r="A997" s="456" t="s">
        <v>1871</v>
      </c>
      <c r="B997" s="322" t="s">
        <v>181</v>
      </c>
      <c r="C997" s="363">
        <v>0</v>
      </c>
      <c r="D997" s="323">
        <v>0</v>
      </c>
      <c r="E997" s="327" t="str">
        <f t="shared" si="45"/>
        <v/>
      </c>
      <c r="F997" s="293" t="str">
        <f t="shared" si="46"/>
        <v>否</v>
      </c>
      <c r="G997" s="173" t="str">
        <f t="shared" si="47"/>
        <v>项</v>
      </c>
    </row>
    <row r="998" ht="36" hidden="1" customHeight="1" spans="1:7">
      <c r="A998" s="456" t="s">
        <v>1872</v>
      </c>
      <c r="B998" s="322" t="s">
        <v>1873</v>
      </c>
      <c r="C998" s="363">
        <v>0</v>
      </c>
      <c r="D998" s="323">
        <v>0</v>
      </c>
      <c r="E998" s="327" t="str">
        <f t="shared" si="45"/>
        <v/>
      </c>
      <c r="F998" s="293" t="str">
        <f t="shared" si="46"/>
        <v>否</v>
      </c>
      <c r="G998" s="173" t="str">
        <f t="shared" si="47"/>
        <v>项</v>
      </c>
    </row>
    <row r="999" ht="36" hidden="1" customHeight="1" spans="1:7">
      <c r="A999" s="456" t="s">
        <v>1874</v>
      </c>
      <c r="B999" s="322" t="s">
        <v>1875</v>
      </c>
      <c r="C999" s="363">
        <v>0</v>
      </c>
      <c r="D999" s="323">
        <v>0</v>
      </c>
      <c r="E999" s="327" t="str">
        <f t="shared" si="45"/>
        <v/>
      </c>
      <c r="F999" s="293" t="str">
        <f t="shared" si="46"/>
        <v>否</v>
      </c>
      <c r="G999" s="173" t="str">
        <f t="shared" si="47"/>
        <v>项</v>
      </c>
    </row>
    <row r="1000" ht="36" hidden="1" customHeight="1" spans="1:7">
      <c r="A1000" s="456" t="s">
        <v>1876</v>
      </c>
      <c r="B1000" s="322" t="s">
        <v>1877</v>
      </c>
      <c r="C1000" s="363">
        <v>0</v>
      </c>
      <c r="D1000" s="323">
        <v>0</v>
      </c>
      <c r="E1000" s="327" t="str">
        <f t="shared" si="45"/>
        <v/>
      </c>
      <c r="F1000" s="293" t="str">
        <f t="shared" si="46"/>
        <v>否</v>
      </c>
      <c r="G1000" s="173" t="str">
        <f t="shared" si="47"/>
        <v>项</v>
      </c>
    </row>
    <row r="1001" ht="36" hidden="1" customHeight="1" spans="1:7">
      <c r="A1001" s="456" t="s">
        <v>1878</v>
      </c>
      <c r="B1001" s="322" t="s">
        <v>1879</v>
      </c>
      <c r="C1001" s="363">
        <v>0</v>
      </c>
      <c r="D1001" s="323">
        <v>0</v>
      </c>
      <c r="E1001" s="327" t="str">
        <f t="shared" si="45"/>
        <v/>
      </c>
      <c r="F1001" s="293" t="str">
        <f t="shared" si="46"/>
        <v>否</v>
      </c>
      <c r="G1001" s="173" t="str">
        <f t="shared" si="47"/>
        <v>项</v>
      </c>
    </row>
    <row r="1002" ht="36" hidden="1" customHeight="1" spans="1:7">
      <c r="A1002" s="456" t="s">
        <v>1880</v>
      </c>
      <c r="B1002" s="322" t="s">
        <v>1881</v>
      </c>
      <c r="C1002" s="363">
        <v>0</v>
      </c>
      <c r="D1002" s="323">
        <v>0</v>
      </c>
      <c r="E1002" s="327" t="str">
        <f t="shared" si="45"/>
        <v/>
      </c>
      <c r="F1002" s="293" t="str">
        <f t="shared" si="46"/>
        <v>否</v>
      </c>
      <c r="G1002" s="173" t="str">
        <f t="shared" si="47"/>
        <v>项</v>
      </c>
    </row>
    <row r="1003" ht="36" hidden="1" customHeight="1" spans="1:7">
      <c r="A1003" s="456" t="s">
        <v>1882</v>
      </c>
      <c r="B1003" s="322" t="s">
        <v>1883</v>
      </c>
      <c r="C1003" s="363">
        <v>0</v>
      </c>
      <c r="D1003" s="323">
        <v>0</v>
      </c>
      <c r="E1003" s="327" t="str">
        <f t="shared" si="45"/>
        <v/>
      </c>
      <c r="F1003" s="293" t="str">
        <f t="shared" si="46"/>
        <v>否</v>
      </c>
      <c r="G1003" s="173" t="str">
        <f t="shared" si="47"/>
        <v>项</v>
      </c>
    </row>
    <row r="1004" ht="36" hidden="1" customHeight="1" spans="1:7">
      <c r="A1004" s="455" t="s">
        <v>1884</v>
      </c>
      <c r="B1004" s="317" t="s">
        <v>1885</v>
      </c>
      <c r="C1004" s="363">
        <v>180</v>
      </c>
      <c r="D1004" s="363">
        <v>68</v>
      </c>
      <c r="E1004" s="329">
        <f t="shared" si="45"/>
        <v>-0.622</v>
      </c>
      <c r="F1004" s="293" t="str">
        <f t="shared" si="46"/>
        <v>是</v>
      </c>
      <c r="G1004" s="173" t="str">
        <f t="shared" si="47"/>
        <v>款</v>
      </c>
    </row>
    <row r="1005" ht="36" hidden="1" customHeight="1" spans="1:7">
      <c r="A1005" s="456" t="s">
        <v>1886</v>
      </c>
      <c r="B1005" s="322" t="s">
        <v>1887</v>
      </c>
      <c r="C1005" s="363">
        <v>10</v>
      </c>
      <c r="D1005" s="323">
        <v>13</v>
      </c>
      <c r="E1005" s="327">
        <f t="shared" si="45"/>
        <v>0.3</v>
      </c>
      <c r="F1005" s="293" t="str">
        <f t="shared" si="46"/>
        <v>是</v>
      </c>
      <c r="G1005" s="173" t="str">
        <f t="shared" si="47"/>
        <v>项</v>
      </c>
    </row>
    <row r="1006" ht="36" hidden="1" customHeight="1" spans="1:7">
      <c r="A1006" s="456" t="s">
        <v>1888</v>
      </c>
      <c r="B1006" s="322" t="s">
        <v>1889</v>
      </c>
      <c r="C1006" s="363">
        <v>89</v>
      </c>
      <c r="D1006" s="323">
        <v>0</v>
      </c>
      <c r="E1006" s="327">
        <f t="shared" si="45"/>
        <v>-1</v>
      </c>
      <c r="F1006" s="293" t="str">
        <f t="shared" si="46"/>
        <v>是</v>
      </c>
      <c r="G1006" s="173" t="str">
        <f t="shared" si="47"/>
        <v>项</v>
      </c>
    </row>
    <row r="1007" ht="36" hidden="1" customHeight="1" spans="1:7">
      <c r="A1007" s="456" t="s">
        <v>1890</v>
      </c>
      <c r="B1007" s="322" t="s">
        <v>1891</v>
      </c>
      <c r="C1007" s="363">
        <v>81</v>
      </c>
      <c r="D1007" s="323">
        <v>55</v>
      </c>
      <c r="E1007" s="327">
        <f t="shared" si="45"/>
        <v>-0.321</v>
      </c>
      <c r="F1007" s="293" t="str">
        <f t="shared" si="46"/>
        <v>是</v>
      </c>
      <c r="G1007" s="173" t="str">
        <f t="shared" si="47"/>
        <v>项</v>
      </c>
    </row>
    <row r="1008" ht="36" hidden="1" customHeight="1" spans="1:7">
      <c r="A1008" s="456" t="s">
        <v>1892</v>
      </c>
      <c r="B1008" s="322" t="s">
        <v>1893</v>
      </c>
      <c r="C1008" s="363">
        <v>0</v>
      </c>
      <c r="D1008" s="323">
        <v>0</v>
      </c>
      <c r="E1008" s="327" t="str">
        <f t="shared" si="45"/>
        <v/>
      </c>
      <c r="F1008" s="293" t="str">
        <f t="shared" si="46"/>
        <v>否</v>
      </c>
      <c r="G1008" s="173" t="str">
        <f t="shared" si="47"/>
        <v>项</v>
      </c>
    </row>
    <row r="1009" ht="36" hidden="1" customHeight="1" spans="1:7">
      <c r="A1009" s="455" t="s">
        <v>1894</v>
      </c>
      <c r="B1009" s="317" t="s">
        <v>1895</v>
      </c>
      <c r="C1009" s="363">
        <v>0</v>
      </c>
      <c r="D1009" s="363">
        <v>0</v>
      </c>
      <c r="E1009" s="329" t="str">
        <f t="shared" si="45"/>
        <v/>
      </c>
      <c r="F1009" s="293" t="str">
        <f t="shared" si="46"/>
        <v>否</v>
      </c>
      <c r="G1009" s="173" t="str">
        <f t="shared" si="47"/>
        <v>款</v>
      </c>
    </row>
    <row r="1010" ht="36" hidden="1" customHeight="1" spans="1:7">
      <c r="A1010" s="456" t="s">
        <v>1896</v>
      </c>
      <c r="B1010" s="322" t="s">
        <v>177</v>
      </c>
      <c r="C1010" s="363">
        <v>0</v>
      </c>
      <c r="D1010" s="323">
        <v>0</v>
      </c>
      <c r="E1010" s="327" t="str">
        <f t="shared" si="45"/>
        <v/>
      </c>
      <c r="F1010" s="293" t="str">
        <f t="shared" si="46"/>
        <v>否</v>
      </c>
      <c r="G1010" s="173" t="str">
        <f t="shared" si="47"/>
        <v>项</v>
      </c>
    </row>
    <row r="1011" ht="36" hidden="1" customHeight="1" spans="1:7">
      <c r="A1011" s="456" t="s">
        <v>1897</v>
      </c>
      <c r="B1011" s="322" t="s">
        <v>179</v>
      </c>
      <c r="C1011" s="363">
        <v>0</v>
      </c>
      <c r="D1011" s="323">
        <v>0</v>
      </c>
      <c r="E1011" s="327" t="str">
        <f t="shared" si="45"/>
        <v/>
      </c>
      <c r="F1011" s="293" t="str">
        <f t="shared" si="46"/>
        <v>否</v>
      </c>
      <c r="G1011" s="173" t="str">
        <f t="shared" si="47"/>
        <v>项</v>
      </c>
    </row>
    <row r="1012" ht="36" hidden="1" customHeight="1" spans="1:7">
      <c r="A1012" s="456" t="s">
        <v>1898</v>
      </c>
      <c r="B1012" s="322" t="s">
        <v>181</v>
      </c>
      <c r="C1012" s="363">
        <v>0</v>
      </c>
      <c r="D1012" s="323">
        <v>0</v>
      </c>
      <c r="E1012" s="327" t="str">
        <f t="shared" si="45"/>
        <v/>
      </c>
      <c r="F1012" s="293" t="str">
        <f t="shared" si="46"/>
        <v>否</v>
      </c>
      <c r="G1012" s="173" t="str">
        <f t="shared" si="47"/>
        <v>项</v>
      </c>
    </row>
    <row r="1013" ht="36" hidden="1" customHeight="1" spans="1:7">
      <c r="A1013" s="456" t="s">
        <v>1899</v>
      </c>
      <c r="B1013" s="322" t="s">
        <v>1864</v>
      </c>
      <c r="C1013" s="363">
        <v>0</v>
      </c>
      <c r="D1013" s="323">
        <v>0</v>
      </c>
      <c r="E1013" s="327" t="str">
        <f t="shared" si="45"/>
        <v/>
      </c>
      <c r="F1013" s="293" t="str">
        <f t="shared" si="46"/>
        <v>否</v>
      </c>
      <c r="G1013" s="173" t="str">
        <f t="shared" si="47"/>
        <v>项</v>
      </c>
    </row>
    <row r="1014" ht="36" hidden="1" customHeight="1" spans="1:7">
      <c r="A1014" s="456" t="s">
        <v>1900</v>
      </c>
      <c r="B1014" s="322" t="s">
        <v>1901</v>
      </c>
      <c r="C1014" s="363">
        <v>0</v>
      </c>
      <c r="D1014" s="323">
        <v>0</v>
      </c>
      <c r="E1014" s="327" t="str">
        <f t="shared" si="45"/>
        <v/>
      </c>
      <c r="F1014" s="293" t="str">
        <f t="shared" si="46"/>
        <v>否</v>
      </c>
      <c r="G1014" s="173" t="str">
        <f t="shared" si="47"/>
        <v>项</v>
      </c>
    </row>
    <row r="1015" ht="36" hidden="1" customHeight="1" spans="1:7">
      <c r="A1015" s="456" t="s">
        <v>1902</v>
      </c>
      <c r="B1015" s="322" t="s">
        <v>1903</v>
      </c>
      <c r="C1015" s="363">
        <v>0</v>
      </c>
      <c r="D1015" s="323">
        <v>0</v>
      </c>
      <c r="E1015" s="327" t="str">
        <f t="shared" si="45"/>
        <v/>
      </c>
      <c r="F1015" s="293" t="str">
        <f t="shared" si="46"/>
        <v>否</v>
      </c>
      <c r="G1015" s="173" t="str">
        <f t="shared" si="47"/>
        <v>项</v>
      </c>
    </row>
    <row r="1016" ht="36" hidden="1" customHeight="1" spans="1:7">
      <c r="A1016" s="455" t="s">
        <v>1904</v>
      </c>
      <c r="B1016" s="317" t="s">
        <v>1905</v>
      </c>
      <c r="C1016" s="363">
        <v>1610</v>
      </c>
      <c r="D1016" s="363">
        <v>832</v>
      </c>
      <c r="E1016" s="329">
        <f t="shared" si="45"/>
        <v>-0.483</v>
      </c>
      <c r="F1016" s="293" t="str">
        <f t="shared" si="46"/>
        <v>是</v>
      </c>
      <c r="G1016" s="173" t="str">
        <f t="shared" si="47"/>
        <v>款</v>
      </c>
    </row>
    <row r="1017" ht="36" hidden="1" customHeight="1" spans="1:7">
      <c r="A1017" s="456" t="s">
        <v>1906</v>
      </c>
      <c r="B1017" s="322" t="s">
        <v>1907</v>
      </c>
      <c r="C1017" s="363">
        <v>460</v>
      </c>
      <c r="D1017" s="323">
        <v>76</v>
      </c>
      <c r="E1017" s="327">
        <f t="shared" si="45"/>
        <v>-0.835</v>
      </c>
      <c r="F1017" s="293" t="str">
        <f t="shared" si="46"/>
        <v>是</v>
      </c>
      <c r="G1017" s="173" t="str">
        <f t="shared" si="47"/>
        <v>项</v>
      </c>
    </row>
    <row r="1018" ht="36" hidden="1" customHeight="1" spans="1:7">
      <c r="A1018" s="456" t="s">
        <v>1908</v>
      </c>
      <c r="B1018" s="322" t="s">
        <v>1909</v>
      </c>
      <c r="C1018" s="363">
        <v>1150</v>
      </c>
      <c r="D1018" s="323">
        <v>756</v>
      </c>
      <c r="E1018" s="327">
        <f t="shared" si="45"/>
        <v>-0.343</v>
      </c>
      <c r="F1018" s="293" t="str">
        <f t="shared" si="46"/>
        <v>是</v>
      </c>
      <c r="G1018" s="173" t="str">
        <f t="shared" si="47"/>
        <v>项</v>
      </c>
    </row>
    <row r="1019" ht="36" hidden="1" customHeight="1" spans="1:7">
      <c r="A1019" s="456" t="s">
        <v>1910</v>
      </c>
      <c r="B1019" s="322" t="s">
        <v>1911</v>
      </c>
      <c r="C1019" s="363">
        <v>0</v>
      </c>
      <c r="D1019" s="323">
        <v>0</v>
      </c>
      <c r="E1019" s="327" t="str">
        <f t="shared" si="45"/>
        <v/>
      </c>
      <c r="F1019" s="293" t="str">
        <f t="shared" si="46"/>
        <v>否</v>
      </c>
      <c r="G1019" s="173" t="str">
        <f t="shared" si="47"/>
        <v>项</v>
      </c>
    </row>
    <row r="1020" ht="36" hidden="1" customHeight="1" spans="1:7">
      <c r="A1020" s="456" t="s">
        <v>1912</v>
      </c>
      <c r="B1020" s="322" t="s">
        <v>1913</v>
      </c>
      <c r="C1020" s="363">
        <v>0</v>
      </c>
      <c r="D1020" s="323">
        <v>0</v>
      </c>
      <c r="E1020" s="327" t="str">
        <f t="shared" si="45"/>
        <v/>
      </c>
      <c r="F1020" s="293" t="str">
        <f t="shared" si="46"/>
        <v>否</v>
      </c>
      <c r="G1020" s="173" t="str">
        <f t="shared" si="47"/>
        <v>项</v>
      </c>
    </row>
    <row r="1021" ht="36" hidden="1" customHeight="1" spans="1:7">
      <c r="A1021" s="455" t="s">
        <v>1914</v>
      </c>
      <c r="B1021" s="317" t="s">
        <v>1915</v>
      </c>
      <c r="C1021" s="363">
        <v>0</v>
      </c>
      <c r="D1021" s="363">
        <v>0</v>
      </c>
      <c r="E1021" s="329" t="str">
        <f t="shared" si="45"/>
        <v/>
      </c>
      <c r="F1021" s="293" t="str">
        <f t="shared" si="46"/>
        <v>否</v>
      </c>
      <c r="G1021" s="173" t="str">
        <f t="shared" si="47"/>
        <v>款</v>
      </c>
    </row>
    <row r="1022" ht="36" hidden="1" customHeight="1" spans="1:7">
      <c r="A1022" s="456" t="s">
        <v>1916</v>
      </c>
      <c r="B1022" s="322" t="s">
        <v>1917</v>
      </c>
      <c r="C1022" s="363">
        <v>0</v>
      </c>
      <c r="D1022" s="323">
        <v>0</v>
      </c>
      <c r="E1022" s="327" t="str">
        <f t="shared" si="45"/>
        <v/>
      </c>
      <c r="F1022" s="293" t="str">
        <f t="shared" si="46"/>
        <v>否</v>
      </c>
      <c r="G1022" s="173" t="str">
        <f t="shared" si="47"/>
        <v>项</v>
      </c>
    </row>
    <row r="1023" ht="36" hidden="1" customHeight="1" spans="1:7">
      <c r="A1023" s="456" t="s">
        <v>1918</v>
      </c>
      <c r="B1023" s="322" t="s">
        <v>1919</v>
      </c>
      <c r="C1023" s="363">
        <v>0</v>
      </c>
      <c r="D1023" s="323">
        <v>0</v>
      </c>
      <c r="E1023" s="327" t="str">
        <f t="shared" si="45"/>
        <v/>
      </c>
      <c r="F1023" s="293" t="str">
        <f t="shared" si="46"/>
        <v>否</v>
      </c>
      <c r="G1023" s="173" t="str">
        <f t="shared" si="47"/>
        <v>项</v>
      </c>
    </row>
    <row r="1024" ht="36" hidden="1" customHeight="1" spans="1:7">
      <c r="A1024" s="465" t="s">
        <v>1920</v>
      </c>
      <c r="B1024" s="466" t="s">
        <v>557</v>
      </c>
      <c r="C1024" s="363"/>
      <c r="D1024" s="467"/>
      <c r="E1024" s="329" t="str">
        <f t="shared" si="45"/>
        <v/>
      </c>
      <c r="F1024" s="293" t="str">
        <f t="shared" si="46"/>
        <v>否</v>
      </c>
      <c r="G1024" s="173" t="str">
        <f t="shared" si="47"/>
        <v>项</v>
      </c>
    </row>
    <row r="1025" ht="36" customHeight="1" spans="1:7">
      <c r="A1025" s="455" t="s">
        <v>133</v>
      </c>
      <c r="B1025" s="317" t="s">
        <v>134</v>
      </c>
      <c r="C1025" s="363">
        <v>206</v>
      </c>
      <c r="D1025" s="363">
        <v>1562</v>
      </c>
      <c r="E1025" s="329">
        <f t="shared" si="45"/>
        <v>6.583</v>
      </c>
      <c r="F1025" s="293" t="str">
        <f t="shared" si="46"/>
        <v>是</v>
      </c>
      <c r="G1025" s="173" t="str">
        <f t="shared" si="47"/>
        <v>类</v>
      </c>
    </row>
    <row r="1026" ht="36" hidden="1" customHeight="1" spans="1:7">
      <c r="A1026" s="455" t="s">
        <v>1921</v>
      </c>
      <c r="B1026" s="317" t="s">
        <v>1922</v>
      </c>
      <c r="C1026" s="363">
        <v>0</v>
      </c>
      <c r="D1026" s="363">
        <v>0</v>
      </c>
      <c r="E1026" s="329" t="str">
        <f t="shared" si="45"/>
        <v/>
      </c>
      <c r="F1026" s="293" t="str">
        <f t="shared" si="46"/>
        <v>否</v>
      </c>
      <c r="G1026" s="173" t="str">
        <f t="shared" si="47"/>
        <v>款</v>
      </c>
    </row>
    <row r="1027" ht="36" hidden="1" customHeight="1" spans="1:7">
      <c r="A1027" s="456" t="s">
        <v>1923</v>
      </c>
      <c r="B1027" s="322" t="s">
        <v>177</v>
      </c>
      <c r="C1027" s="363">
        <v>0</v>
      </c>
      <c r="D1027" s="323">
        <v>0</v>
      </c>
      <c r="E1027" s="327" t="str">
        <f t="shared" si="45"/>
        <v/>
      </c>
      <c r="F1027" s="293" t="str">
        <f t="shared" si="46"/>
        <v>否</v>
      </c>
      <c r="G1027" s="173" t="str">
        <f t="shared" si="47"/>
        <v>项</v>
      </c>
    </row>
    <row r="1028" ht="36" hidden="1" customHeight="1" spans="1:7">
      <c r="A1028" s="456" t="s">
        <v>1924</v>
      </c>
      <c r="B1028" s="322" t="s">
        <v>179</v>
      </c>
      <c r="C1028" s="363">
        <v>0</v>
      </c>
      <c r="D1028" s="323">
        <v>0</v>
      </c>
      <c r="E1028" s="327" t="str">
        <f t="shared" ref="E1028:E1091" si="48">IF(C1028&gt;0,D1028/C1028-1,IF(C1028&lt;0,-(D1028/C1028-1),""))</f>
        <v/>
      </c>
      <c r="F1028" s="293" t="str">
        <f t="shared" ref="F1028:F1091" si="49">IF(LEN(A1028)=3,"是",IF(B1028&lt;&gt;"",IF(SUM(C1028:D1028)&lt;&gt;0,"是","否"),"是"))</f>
        <v>否</v>
      </c>
      <c r="G1028" s="173" t="str">
        <f t="shared" ref="G1028:G1091" si="50">IF(LEN(A1028)=3,"类",IF(LEN(A1028)=5,"款","项"))</f>
        <v>项</v>
      </c>
    </row>
    <row r="1029" ht="36" hidden="1" customHeight="1" spans="1:7">
      <c r="A1029" s="456" t="s">
        <v>1925</v>
      </c>
      <c r="B1029" s="322" t="s">
        <v>181</v>
      </c>
      <c r="C1029" s="363">
        <v>0</v>
      </c>
      <c r="D1029" s="323">
        <v>0</v>
      </c>
      <c r="E1029" s="327" t="str">
        <f t="shared" si="48"/>
        <v/>
      </c>
      <c r="F1029" s="293" t="str">
        <f t="shared" si="49"/>
        <v>否</v>
      </c>
      <c r="G1029" s="173" t="str">
        <f t="shared" si="50"/>
        <v>项</v>
      </c>
    </row>
    <row r="1030" ht="36" hidden="1" customHeight="1" spans="1:7">
      <c r="A1030" s="456" t="s">
        <v>1926</v>
      </c>
      <c r="B1030" s="322" t="s">
        <v>1927</v>
      </c>
      <c r="C1030" s="363">
        <v>0</v>
      </c>
      <c r="D1030" s="323">
        <v>0</v>
      </c>
      <c r="E1030" s="327" t="str">
        <f t="shared" si="48"/>
        <v/>
      </c>
      <c r="F1030" s="293" t="str">
        <f t="shared" si="49"/>
        <v>否</v>
      </c>
      <c r="G1030" s="173" t="str">
        <f t="shared" si="50"/>
        <v>项</v>
      </c>
    </row>
    <row r="1031" ht="36" hidden="1" customHeight="1" spans="1:7">
      <c r="A1031" s="456" t="s">
        <v>1928</v>
      </c>
      <c r="B1031" s="322" t="s">
        <v>1929</v>
      </c>
      <c r="C1031" s="363">
        <v>0</v>
      </c>
      <c r="D1031" s="323">
        <v>0</v>
      </c>
      <c r="E1031" s="327" t="str">
        <f t="shared" si="48"/>
        <v/>
      </c>
      <c r="F1031" s="293" t="str">
        <f t="shared" si="49"/>
        <v>否</v>
      </c>
      <c r="G1031" s="173" t="str">
        <f t="shared" si="50"/>
        <v>项</v>
      </c>
    </row>
    <row r="1032" ht="36" hidden="1" customHeight="1" spans="1:7">
      <c r="A1032" s="456" t="s">
        <v>1930</v>
      </c>
      <c r="B1032" s="322" t="s">
        <v>1931</v>
      </c>
      <c r="C1032" s="363">
        <v>0</v>
      </c>
      <c r="D1032" s="323">
        <v>0</v>
      </c>
      <c r="E1032" s="327" t="str">
        <f t="shared" si="48"/>
        <v/>
      </c>
      <c r="F1032" s="293" t="str">
        <f t="shared" si="49"/>
        <v>否</v>
      </c>
      <c r="G1032" s="173" t="str">
        <f t="shared" si="50"/>
        <v>项</v>
      </c>
    </row>
    <row r="1033" ht="36" hidden="1" customHeight="1" spans="1:7">
      <c r="A1033" s="456" t="s">
        <v>1932</v>
      </c>
      <c r="B1033" s="322" t="s">
        <v>1933</v>
      </c>
      <c r="C1033" s="363">
        <v>0</v>
      </c>
      <c r="D1033" s="323">
        <v>0</v>
      </c>
      <c r="E1033" s="327" t="str">
        <f t="shared" si="48"/>
        <v/>
      </c>
      <c r="F1033" s="293" t="str">
        <f t="shared" si="49"/>
        <v>否</v>
      </c>
      <c r="G1033" s="173" t="str">
        <f t="shared" si="50"/>
        <v>项</v>
      </c>
    </row>
    <row r="1034" ht="36" hidden="1" customHeight="1" spans="1:7">
      <c r="A1034" s="456" t="s">
        <v>1934</v>
      </c>
      <c r="B1034" s="322" t="s">
        <v>1935</v>
      </c>
      <c r="C1034" s="363">
        <v>0</v>
      </c>
      <c r="D1034" s="323">
        <v>0</v>
      </c>
      <c r="E1034" s="327" t="str">
        <f t="shared" si="48"/>
        <v/>
      </c>
      <c r="F1034" s="293" t="str">
        <f t="shared" si="49"/>
        <v>否</v>
      </c>
      <c r="G1034" s="173" t="str">
        <f t="shared" si="50"/>
        <v>项</v>
      </c>
    </row>
    <row r="1035" ht="36" hidden="1" customHeight="1" spans="1:7">
      <c r="A1035" s="456" t="s">
        <v>1936</v>
      </c>
      <c r="B1035" s="322" t="s">
        <v>1937</v>
      </c>
      <c r="C1035" s="363">
        <v>0</v>
      </c>
      <c r="D1035" s="323">
        <v>0</v>
      </c>
      <c r="E1035" s="327" t="str">
        <f t="shared" si="48"/>
        <v/>
      </c>
      <c r="F1035" s="293" t="str">
        <f t="shared" si="49"/>
        <v>否</v>
      </c>
      <c r="G1035" s="173" t="str">
        <f t="shared" si="50"/>
        <v>项</v>
      </c>
    </row>
    <row r="1036" ht="36" hidden="1" customHeight="1" spans="1:7">
      <c r="A1036" s="455" t="s">
        <v>1938</v>
      </c>
      <c r="B1036" s="317" t="s">
        <v>1939</v>
      </c>
      <c r="C1036" s="363">
        <v>0</v>
      </c>
      <c r="D1036" s="363">
        <v>150</v>
      </c>
      <c r="E1036" s="329" t="str">
        <f t="shared" si="48"/>
        <v/>
      </c>
      <c r="F1036" s="293" t="str">
        <f t="shared" si="49"/>
        <v>是</v>
      </c>
      <c r="G1036" s="173" t="str">
        <f t="shared" si="50"/>
        <v>款</v>
      </c>
    </row>
    <row r="1037" ht="36" hidden="1" customHeight="1" spans="1:7">
      <c r="A1037" s="456" t="s">
        <v>1940</v>
      </c>
      <c r="B1037" s="322" t="s">
        <v>177</v>
      </c>
      <c r="C1037" s="363">
        <v>0</v>
      </c>
      <c r="D1037" s="323">
        <v>0</v>
      </c>
      <c r="E1037" s="327" t="str">
        <f t="shared" si="48"/>
        <v/>
      </c>
      <c r="F1037" s="293" t="str">
        <f t="shared" si="49"/>
        <v>否</v>
      </c>
      <c r="G1037" s="173" t="str">
        <f t="shared" si="50"/>
        <v>项</v>
      </c>
    </row>
    <row r="1038" ht="36" hidden="1" customHeight="1" spans="1:7">
      <c r="A1038" s="456" t="s">
        <v>1941</v>
      </c>
      <c r="B1038" s="322" t="s">
        <v>179</v>
      </c>
      <c r="C1038" s="363">
        <v>0</v>
      </c>
      <c r="D1038" s="323">
        <v>0</v>
      </c>
      <c r="E1038" s="327" t="str">
        <f t="shared" si="48"/>
        <v/>
      </c>
      <c r="F1038" s="293" t="str">
        <f t="shared" si="49"/>
        <v>否</v>
      </c>
      <c r="G1038" s="173" t="str">
        <f t="shared" si="50"/>
        <v>项</v>
      </c>
    </row>
    <row r="1039" ht="36" hidden="1" customHeight="1" spans="1:7">
      <c r="A1039" s="456" t="s">
        <v>1942</v>
      </c>
      <c r="B1039" s="322" t="s">
        <v>181</v>
      </c>
      <c r="C1039" s="363">
        <v>0</v>
      </c>
      <c r="D1039" s="323">
        <v>0</v>
      </c>
      <c r="E1039" s="327" t="str">
        <f t="shared" si="48"/>
        <v/>
      </c>
      <c r="F1039" s="293" t="str">
        <f t="shared" si="49"/>
        <v>否</v>
      </c>
      <c r="G1039" s="173" t="str">
        <f t="shared" si="50"/>
        <v>项</v>
      </c>
    </row>
    <row r="1040" ht="36" hidden="1" customHeight="1" spans="1:7">
      <c r="A1040" s="456" t="s">
        <v>1943</v>
      </c>
      <c r="B1040" s="322" t="s">
        <v>1944</v>
      </c>
      <c r="C1040" s="363">
        <v>0</v>
      </c>
      <c r="D1040" s="323">
        <v>0</v>
      </c>
      <c r="E1040" s="327" t="str">
        <f t="shared" si="48"/>
        <v/>
      </c>
      <c r="F1040" s="293" t="str">
        <f t="shared" si="49"/>
        <v>否</v>
      </c>
      <c r="G1040" s="173" t="str">
        <f t="shared" si="50"/>
        <v>项</v>
      </c>
    </row>
    <row r="1041" ht="36" hidden="1" customHeight="1" spans="1:7">
      <c r="A1041" s="456" t="s">
        <v>1945</v>
      </c>
      <c r="B1041" s="322" t="s">
        <v>1946</v>
      </c>
      <c r="C1041" s="363">
        <v>0</v>
      </c>
      <c r="D1041" s="323">
        <v>0</v>
      </c>
      <c r="E1041" s="327" t="str">
        <f t="shared" si="48"/>
        <v/>
      </c>
      <c r="F1041" s="293" t="str">
        <f t="shared" si="49"/>
        <v>否</v>
      </c>
      <c r="G1041" s="173" t="str">
        <f t="shared" si="50"/>
        <v>项</v>
      </c>
    </row>
    <row r="1042" ht="36" hidden="1" customHeight="1" spans="1:7">
      <c r="A1042" s="456" t="s">
        <v>1947</v>
      </c>
      <c r="B1042" s="322" t="s">
        <v>1948</v>
      </c>
      <c r="C1042" s="363">
        <v>0</v>
      </c>
      <c r="D1042" s="323">
        <v>0</v>
      </c>
      <c r="E1042" s="327" t="str">
        <f t="shared" si="48"/>
        <v/>
      </c>
      <c r="F1042" s="293" t="str">
        <f t="shared" si="49"/>
        <v>否</v>
      </c>
      <c r="G1042" s="173" t="str">
        <f t="shared" si="50"/>
        <v>项</v>
      </c>
    </row>
    <row r="1043" ht="36" hidden="1" customHeight="1" spans="1:7">
      <c r="A1043" s="456" t="s">
        <v>1949</v>
      </c>
      <c r="B1043" s="322" t="s">
        <v>1950</v>
      </c>
      <c r="C1043" s="363">
        <v>0</v>
      </c>
      <c r="D1043" s="323">
        <v>0</v>
      </c>
      <c r="E1043" s="327" t="str">
        <f t="shared" si="48"/>
        <v/>
      </c>
      <c r="F1043" s="293" t="str">
        <f t="shared" si="49"/>
        <v>否</v>
      </c>
      <c r="G1043" s="173" t="str">
        <f t="shared" si="50"/>
        <v>项</v>
      </c>
    </row>
    <row r="1044" ht="36" hidden="1" customHeight="1" spans="1:7">
      <c r="A1044" s="456" t="s">
        <v>1951</v>
      </c>
      <c r="B1044" s="322" t="s">
        <v>1952</v>
      </c>
      <c r="C1044" s="363">
        <v>0</v>
      </c>
      <c r="D1044" s="323">
        <v>0</v>
      </c>
      <c r="E1044" s="327" t="str">
        <f t="shared" si="48"/>
        <v/>
      </c>
      <c r="F1044" s="293" t="str">
        <f t="shared" si="49"/>
        <v>否</v>
      </c>
      <c r="G1044" s="173" t="str">
        <f t="shared" si="50"/>
        <v>项</v>
      </c>
    </row>
    <row r="1045" ht="36" hidden="1" customHeight="1" spans="1:7">
      <c r="A1045" s="456" t="s">
        <v>1953</v>
      </c>
      <c r="B1045" s="322" t="s">
        <v>1954</v>
      </c>
      <c r="C1045" s="363">
        <v>0</v>
      </c>
      <c r="D1045" s="323">
        <v>0</v>
      </c>
      <c r="E1045" s="327" t="str">
        <f t="shared" si="48"/>
        <v/>
      </c>
      <c r="F1045" s="293" t="str">
        <f t="shared" si="49"/>
        <v>否</v>
      </c>
      <c r="G1045" s="173" t="str">
        <f t="shared" si="50"/>
        <v>项</v>
      </c>
    </row>
    <row r="1046" ht="36" hidden="1" customHeight="1" spans="1:7">
      <c r="A1046" s="456" t="s">
        <v>1955</v>
      </c>
      <c r="B1046" s="322" t="s">
        <v>1956</v>
      </c>
      <c r="C1046" s="363">
        <v>0</v>
      </c>
      <c r="D1046" s="323">
        <v>150</v>
      </c>
      <c r="E1046" s="327" t="str">
        <f t="shared" si="48"/>
        <v/>
      </c>
      <c r="F1046" s="293" t="str">
        <f t="shared" si="49"/>
        <v>是</v>
      </c>
      <c r="G1046" s="173" t="str">
        <f t="shared" si="50"/>
        <v>项</v>
      </c>
    </row>
    <row r="1047" ht="36" hidden="1" customHeight="1" spans="1:7">
      <c r="A1047" s="456" t="s">
        <v>1957</v>
      </c>
      <c r="B1047" s="322" t="s">
        <v>1958</v>
      </c>
      <c r="C1047" s="363">
        <v>0</v>
      </c>
      <c r="D1047" s="323">
        <v>0</v>
      </c>
      <c r="E1047" s="327" t="str">
        <f t="shared" si="48"/>
        <v/>
      </c>
      <c r="F1047" s="293" t="str">
        <f t="shared" si="49"/>
        <v>否</v>
      </c>
      <c r="G1047" s="173" t="str">
        <f t="shared" si="50"/>
        <v>项</v>
      </c>
    </row>
    <row r="1048" ht="36" hidden="1" customHeight="1" spans="1:7">
      <c r="A1048" s="456" t="s">
        <v>1959</v>
      </c>
      <c r="B1048" s="322" t="s">
        <v>1960</v>
      </c>
      <c r="C1048" s="363">
        <v>0</v>
      </c>
      <c r="D1048" s="323">
        <v>0</v>
      </c>
      <c r="E1048" s="327" t="str">
        <f t="shared" si="48"/>
        <v/>
      </c>
      <c r="F1048" s="293" t="str">
        <f t="shared" si="49"/>
        <v>否</v>
      </c>
      <c r="G1048" s="173" t="str">
        <f t="shared" si="50"/>
        <v>项</v>
      </c>
    </row>
    <row r="1049" ht="36" hidden="1" customHeight="1" spans="1:7">
      <c r="A1049" s="456" t="s">
        <v>1961</v>
      </c>
      <c r="B1049" s="322" t="s">
        <v>1962</v>
      </c>
      <c r="C1049" s="363">
        <v>0</v>
      </c>
      <c r="D1049" s="323">
        <v>0</v>
      </c>
      <c r="E1049" s="327" t="str">
        <f t="shared" si="48"/>
        <v/>
      </c>
      <c r="F1049" s="293" t="str">
        <f t="shared" si="49"/>
        <v>否</v>
      </c>
      <c r="G1049" s="173" t="str">
        <f t="shared" si="50"/>
        <v>项</v>
      </c>
    </row>
    <row r="1050" ht="36" hidden="1" customHeight="1" spans="1:7">
      <c r="A1050" s="456" t="s">
        <v>1963</v>
      </c>
      <c r="B1050" s="322" t="s">
        <v>1964</v>
      </c>
      <c r="C1050" s="363">
        <v>0</v>
      </c>
      <c r="D1050" s="323">
        <v>0</v>
      </c>
      <c r="E1050" s="327" t="str">
        <f t="shared" si="48"/>
        <v/>
      </c>
      <c r="F1050" s="293" t="str">
        <f t="shared" si="49"/>
        <v>否</v>
      </c>
      <c r="G1050" s="173" t="str">
        <f t="shared" si="50"/>
        <v>项</v>
      </c>
    </row>
    <row r="1051" ht="36" hidden="1" customHeight="1" spans="1:7">
      <c r="A1051" s="456" t="s">
        <v>1965</v>
      </c>
      <c r="B1051" s="322" t="s">
        <v>1966</v>
      </c>
      <c r="C1051" s="363">
        <v>0</v>
      </c>
      <c r="D1051" s="323">
        <v>0</v>
      </c>
      <c r="E1051" s="327" t="str">
        <f t="shared" si="48"/>
        <v/>
      </c>
      <c r="F1051" s="293" t="str">
        <f t="shared" si="49"/>
        <v>否</v>
      </c>
      <c r="G1051" s="173" t="str">
        <f t="shared" si="50"/>
        <v>项</v>
      </c>
    </row>
    <row r="1052" ht="36" hidden="1" customHeight="1" spans="1:7">
      <c r="A1052" s="455" t="s">
        <v>1967</v>
      </c>
      <c r="B1052" s="317" t="s">
        <v>1968</v>
      </c>
      <c r="C1052" s="363">
        <v>0</v>
      </c>
      <c r="D1052" s="363">
        <v>0</v>
      </c>
      <c r="E1052" s="329" t="str">
        <f t="shared" si="48"/>
        <v/>
      </c>
      <c r="F1052" s="293" t="str">
        <f t="shared" si="49"/>
        <v>否</v>
      </c>
      <c r="G1052" s="173" t="str">
        <f t="shared" si="50"/>
        <v>款</v>
      </c>
    </row>
    <row r="1053" ht="36" hidden="1" customHeight="1" spans="1:7">
      <c r="A1053" s="456" t="s">
        <v>1969</v>
      </c>
      <c r="B1053" s="322" t="s">
        <v>177</v>
      </c>
      <c r="C1053" s="363">
        <v>0</v>
      </c>
      <c r="D1053" s="323">
        <v>0</v>
      </c>
      <c r="E1053" s="327" t="str">
        <f t="shared" si="48"/>
        <v/>
      </c>
      <c r="F1053" s="293" t="str">
        <f t="shared" si="49"/>
        <v>否</v>
      </c>
      <c r="G1053" s="173" t="str">
        <f t="shared" si="50"/>
        <v>项</v>
      </c>
    </row>
    <row r="1054" ht="36" hidden="1" customHeight="1" spans="1:7">
      <c r="A1054" s="456" t="s">
        <v>1970</v>
      </c>
      <c r="B1054" s="322" t="s">
        <v>179</v>
      </c>
      <c r="C1054" s="363">
        <v>0</v>
      </c>
      <c r="D1054" s="323">
        <v>0</v>
      </c>
      <c r="E1054" s="327" t="str">
        <f t="shared" si="48"/>
        <v/>
      </c>
      <c r="F1054" s="293" t="str">
        <f t="shared" si="49"/>
        <v>否</v>
      </c>
      <c r="G1054" s="173" t="str">
        <f t="shared" si="50"/>
        <v>项</v>
      </c>
    </row>
    <row r="1055" ht="36" hidden="1" customHeight="1" spans="1:7">
      <c r="A1055" s="456" t="s">
        <v>1971</v>
      </c>
      <c r="B1055" s="322" t="s">
        <v>181</v>
      </c>
      <c r="C1055" s="363">
        <v>0</v>
      </c>
      <c r="D1055" s="323">
        <v>0</v>
      </c>
      <c r="E1055" s="327" t="str">
        <f t="shared" si="48"/>
        <v/>
      </c>
      <c r="F1055" s="293" t="str">
        <f t="shared" si="49"/>
        <v>否</v>
      </c>
      <c r="G1055" s="173" t="str">
        <f t="shared" si="50"/>
        <v>项</v>
      </c>
    </row>
    <row r="1056" ht="36" hidden="1" customHeight="1" spans="1:7">
      <c r="A1056" s="456" t="s">
        <v>1972</v>
      </c>
      <c r="B1056" s="322" t="s">
        <v>1973</v>
      </c>
      <c r="C1056" s="363">
        <v>0</v>
      </c>
      <c r="D1056" s="323">
        <v>0</v>
      </c>
      <c r="E1056" s="327" t="str">
        <f t="shared" si="48"/>
        <v/>
      </c>
      <c r="F1056" s="293" t="str">
        <f t="shared" si="49"/>
        <v>否</v>
      </c>
      <c r="G1056" s="173" t="str">
        <f t="shared" si="50"/>
        <v>项</v>
      </c>
    </row>
    <row r="1057" ht="36" hidden="1" customHeight="1" spans="1:7">
      <c r="A1057" s="455" t="s">
        <v>1974</v>
      </c>
      <c r="B1057" s="317" t="s">
        <v>1975</v>
      </c>
      <c r="C1057" s="363">
        <v>196</v>
      </c>
      <c r="D1057" s="363">
        <v>171</v>
      </c>
      <c r="E1057" s="329">
        <f t="shared" si="48"/>
        <v>-0.128</v>
      </c>
      <c r="F1057" s="293" t="str">
        <f t="shared" si="49"/>
        <v>是</v>
      </c>
      <c r="G1057" s="173" t="str">
        <f t="shared" si="50"/>
        <v>款</v>
      </c>
    </row>
    <row r="1058" ht="36" hidden="1" customHeight="1" spans="1:7">
      <c r="A1058" s="456" t="s">
        <v>1976</v>
      </c>
      <c r="B1058" s="322" t="s">
        <v>177</v>
      </c>
      <c r="C1058" s="363">
        <v>0</v>
      </c>
      <c r="D1058" s="323">
        <v>0</v>
      </c>
      <c r="E1058" s="327" t="str">
        <f t="shared" si="48"/>
        <v/>
      </c>
      <c r="F1058" s="293" t="str">
        <f t="shared" si="49"/>
        <v>否</v>
      </c>
      <c r="G1058" s="173" t="str">
        <f t="shared" si="50"/>
        <v>项</v>
      </c>
    </row>
    <row r="1059" ht="36" hidden="1" customHeight="1" spans="1:7">
      <c r="A1059" s="456" t="s">
        <v>1977</v>
      </c>
      <c r="B1059" s="322" t="s">
        <v>179</v>
      </c>
      <c r="C1059" s="363">
        <v>0</v>
      </c>
      <c r="D1059" s="323">
        <v>0</v>
      </c>
      <c r="E1059" s="327" t="str">
        <f t="shared" si="48"/>
        <v/>
      </c>
      <c r="F1059" s="293" t="str">
        <f t="shared" si="49"/>
        <v>否</v>
      </c>
      <c r="G1059" s="173" t="str">
        <f t="shared" si="50"/>
        <v>项</v>
      </c>
    </row>
    <row r="1060" ht="36" hidden="1" customHeight="1" spans="1:7">
      <c r="A1060" s="456" t="s">
        <v>1978</v>
      </c>
      <c r="B1060" s="322" t="s">
        <v>181</v>
      </c>
      <c r="C1060" s="363">
        <v>0</v>
      </c>
      <c r="D1060" s="323">
        <v>0</v>
      </c>
      <c r="E1060" s="327" t="str">
        <f t="shared" si="48"/>
        <v/>
      </c>
      <c r="F1060" s="293" t="str">
        <f t="shared" si="49"/>
        <v>否</v>
      </c>
      <c r="G1060" s="173" t="str">
        <f t="shared" si="50"/>
        <v>项</v>
      </c>
    </row>
    <row r="1061" ht="36" hidden="1" customHeight="1" spans="1:7">
      <c r="A1061" s="456" t="s">
        <v>1979</v>
      </c>
      <c r="B1061" s="322" t="s">
        <v>1980</v>
      </c>
      <c r="C1061" s="363">
        <v>0</v>
      </c>
      <c r="D1061" s="323">
        <v>0</v>
      </c>
      <c r="E1061" s="327" t="str">
        <f t="shared" si="48"/>
        <v/>
      </c>
      <c r="F1061" s="293" t="str">
        <f t="shared" si="49"/>
        <v>否</v>
      </c>
      <c r="G1061" s="173" t="str">
        <f t="shared" si="50"/>
        <v>项</v>
      </c>
    </row>
    <row r="1062" ht="36" hidden="1" customHeight="1" spans="1:7">
      <c r="A1062" s="456" t="s">
        <v>1981</v>
      </c>
      <c r="B1062" s="322" t="s">
        <v>1982</v>
      </c>
      <c r="C1062" s="363">
        <v>0</v>
      </c>
      <c r="D1062" s="323">
        <v>0</v>
      </c>
      <c r="E1062" s="327" t="str">
        <f t="shared" si="48"/>
        <v/>
      </c>
      <c r="F1062" s="293" t="str">
        <f t="shared" si="49"/>
        <v>否</v>
      </c>
      <c r="G1062" s="173" t="str">
        <f t="shared" si="50"/>
        <v>项</v>
      </c>
    </row>
    <row r="1063" ht="36" hidden="1" customHeight="1" spans="1:7">
      <c r="A1063" s="456" t="s">
        <v>1983</v>
      </c>
      <c r="B1063" s="322" t="s">
        <v>1984</v>
      </c>
      <c r="C1063" s="363">
        <v>0</v>
      </c>
      <c r="D1063" s="323">
        <v>0</v>
      </c>
      <c r="E1063" s="327" t="str">
        <f t="shared" si="48"/>
        <v/>
      </c>
      <c r="F1063" s="293" t="str">
        <f t="shared" si="49"/>
        <v>否</v>
      </c>
      <c r="G1063" s="173" t="str">
        <f t="shared" si="50"/>
        <v>项</v>
      </c>
    </row>
    <row r="1064" ht="36" hidden="1" customHeight="1" spans="1:7">
      <c r="A1064" s="456" t="s">
        <v>1985</v>
      </c>
      <c r="B1064" s="322" t="s">
        <v>1986</v>
      </c>
      <c r="C1064" s="363">
        <v>3</v>
      </c>
      <c r="D1064" s="323">
        <v>0</v>
      </c>
      <c r="E1064" s="327">
        <f t="shared" si="48"/>
        <v>-1</v>
      </c>
      <c r="F1064" s="293" t="str">
        <f t="shared" si="49"/>
        <v>是</v>
      </c>
      <c r="G1064" s="173" t="str">
        <f t="shared" si="50"/>
        <v>项</v>
      </c>
    </row>
    <row r="1065" ht="36" hidden="1" customHeight="1" spans="1:7">
      <c r="A1065" s="456" t="s">
        <v>1987</v>
      </c>
      <c r="B1065" s="322" t="s">
        <v>1988</v>
      </c>
      <c r="C1065" s="363">
        <v>0</v>
      </c>
      <c r="D1065" s="323">
        <v>0</v>
      </c>
      <c r="E1065" s="327" t="str">
        <f t="shared" si="48"/>
        <v/>
      </c>
      <c r="F1065" s="293" t="str">
        <f t="shared" si="49"/>
        <v>否</v>
      </c>
      <c r="G1065" s="173" t="str">
        <f t="shared" si="50"/>
        <v>项</v>
      </c>
    </row>
    <row r="1066" ht="36" hidden="1" customHeight="1" spans="1:7">
      <c r="A1066" s="456" t="s">
        <v>1989</v>
      </c>
      <c r="B1066" s="322" t="s">
        <v>1990</v>
      </c>
      <c r="C1066" s="363">
        <v>193</v>
      </c>
      <c r="D1066" s="323">
        <v>171</v>
      </c>
      <c r="E1066" s="327">
        <f t="shared" si="48"/>
        <v>-0.114</v>
      </c>
      <c r="F1066" s="293" t="str">
        <f t="shared" si="49"/>
        <v>是</v>
      </c>
      <c r="G1066" s="173" t="str">
        <f t="shared" si="50"/>
        <v>项</v>
      </c>
    </row>
    <row r="1067" ht="36" hidden="1" customHeight="1" spans="1:7">
      <c r="A1067" s="456" t="s">
        <v>1991</v>
      </c>
      <c r="B1067" s="322" t="s">
        <v>1992</v>
      </c>
      <c r="C1067" s="363">
        <v>0</v>
      </c>
      <c r="D1067" s="323">
        <v>0</v>
      </c>
      <c r="E1067" s="327" t="str">
        <f t="shared" si="48"/>
        <v/>
      </c>
      <c r="F1067" s="293" t="str">
        <f t="shared" si="49"/>
        <v>否</v>
      </c>
      <c r="G1067" s="173" t="str">
        <f t="shared" si="50"/>
        <v>项</v>
      </c>
    </row>
    <row r="1068" ht="36" hidden="1" customHeight="1" spans="1:7">
      <c r="A1068" s="456" t="s">
        <v>1993</v>
      </c>
      <c r="B1068" s="322" t="s">
        <v>1864</v>
      </c>
      <c r="C1068" s="363">
        <v>0</v>
      </c>
      <c r="D1068" s="323">
        <v>0</v>
      </c>
      <c r="E1068" s="327" t="str">
        <f t="shared" si="48"/>
        <v/>
      </c>
      <c r="F1068" s="293" t="str">
        <f t="shared" si="49"/>
        <v>否</v>
      </c>
      <c r="G1068" s="173" t="str">
        <f t="shared" si="50"/>
        <v>项</v>
      </c>
    </row>
    <row r="1069" ht="36" hidden="1" customHeight="1" spans="1:7">
      <c r="A1069" s="456" t="s">
        <v>1994</v>
      </c>
      <c r="B1069" s="322" t="s">
        <v>1995</v>
      </c>
      <c r="C1069" s="363">
        <v>0</v>
      </c>
      <c r="D1069" s="323">
        <v>0</v>
      </c>
      <c r="E1069" s="327" t="str">
        <f t="shared" si="48"/>
        <v/>
      </c>
      <c r="F1069" s="293" t="str">
        <f t="shared" si="49"/>
        <v>否</v>
      </c>
      <c r="G1069" s="173" t="str">
        <f t="shared" si="50"/>
        <v>项</v>
      </c>
    </row>
    <row r="1070" ht="36" hidden="1" customHeight="1" spans="1:7">
      <c r="A1070" s="458">
        <v>2150516</v>
      </c>
      <c r="B1070" s="476" t="s">
        <v>1996</v>
      </c>
      <c r="C1070" s="363"/>
      <c r="D1070" s="323"/>
      <c r="E1070" s="327" t="str">
        <f t="shared" si="48"/>
        <v/>
      </c>
      <c r="F1070" s="293" t="str">
        <f t="shared" si="49"/>
        <v>否</v>
      </c>
      <c r="G1070" s="173" t="str">
        <f t="shared" si="50"/>
        <v>项</v>
      </c>
    </row>
    <row r="1071" ht="36" hidden="1" customHeight="1" spans="1:7">
      <c r="A1071" s="458">
        <v>2150517</v>
      </c>
      <c r="B1071" s="476" t="s">
        <v>1997</v>
      </c>
      <c r="C1071" s="363"/>
      <c r="D1071" s="323"/>
      <c r="E1071" s="327" t="str">
        <f t="shared" si="48"/>
        <v/>
      </c>
      <c r="F1071" s="293" t="str">
        <f t="shared" si="49"/>
        <v>否</v>
      </c>
      <c r="G1071" s="173" t="str">
        <f t="shared" si="50"/>
        <v>项</v>
      </c>
    </row>
    <row r="1072" ht="36" hidden="1" customHeight="1" spans="1:7">
      <c r="A1072" s="458">
        <v>2150550</v>
      </c>
      <c r="B1072" s="476" t="s">
        <v>195</v>
      </c>
      <c r="C1072" s="363"/>
      <c r="D1072" s="323"/>
      <c r="E1072" s="327" t="str">
        <f t="shared" si="48"/>
        <v/>
      </c>
      <c r="F1072" s="293" t="str">
        <f t="shared" si="49"/>
        <v>否</v>
      </c>
      <c r="G1072" s="173" t="str">
        <f t="shared" si="50"/>
        <v>项</v>
      </c>
    </row>
    <row r="1073" ht="36" hidden="1" customHeight="1" spans="1:7">
      <c r="A1073" s="456" t="s">
        <v>1998</v>
      </c>
      <c r="B1073" s="322" t="s">
        <v>1999</v>
      </c>
      <c r="C1073" s="363">
        <v>0</v>
      </c>
      <c r="D1073" s="323">
        <v>0</v>
      </c>
      <c r="E1073" s="327" t="str">
        <f t="shared" si="48"/>
        <v/>
      </c>
      <c r="F1073" s="293" t="str">
        <f t="shared" si="49"/>
        <v>否</v>
      </c>
      <c r="G1073" s="173" t="str">
        <f t="shared" si="50"/>
        <v>项</v>
      </c>
    </row>
    <row r="1074" ht="36" hidden="1" customHeight="1" spans="1:7">
      <c r="A1074" s="455" t="s">
        <v>2000</v>
      </c>
      <c r="B1074" s="317" t="s">
        <v>2001</v>
      </c>
      <c r="C1074" s="363"/>
      <c r="D1074" s="363"/>
      <c r="E1074" s="329" t="str">
        <f t="shared" si="48"/>
        <v/>
      </c>
      <c r="F1074" s="293" t="str">
        <f t="shared" si="49"/>
        <v>否</v>
      </c>
      <c r="G1074" s="173" t="str">
        <f t="shared" si="50"/>
        <v>款</v>
      </c>
    </row>
    <row r="1075" ht="36" hidden="1" customHeight="1" spans="1:7">
      <c r="A1075" s="456" t="s">
        <v>2002</v>
      </c>
      <c r="B1075" s="322" t="s">
        <v>177</v>
      </c>
      <c r="C1075" s="363"/>
      <c r="D1075" s="323"/>
      <c r="E1075" s="327" t="str">
        <f t="shared" si="48"/>
        <v/>
      </c>
      <c r="F1075" s="293" t="str">
        <f t="shared" si="49"/>
        <v>否</v>
      </c>
      <c r="G1075" s="173" t="str">
        <f t="shared" si="50"/>
        <v>项</v>
      </c>
    </row>
    <row r="1076" ht="36" hidden="1" customHeight="1" spans="1:7">
      <c r="A1076" s="456" t="s">
        <v>2003</v>
      </c>
      <c r="B1076" s="322" t="s">
        <v>179</v>
      </c>
      <c r="C1076" s="363"/>
      <c r="D1076" s="323"/>
      <c r="E1076" s="327" t="str">
        <f t="shared" si="48"/>
        <v/>
      </c>
      <c r="F1076" s="293" t="str">
        <f t="shared" si="49"/>
        <v>否</v>
      </c>
      <c r="G1076" s="173" t="str">
        <f t="shared" si="50"/>
        <v>项</v>
      </c>
    </row>
    <row r="1077" ht="36" hidden="1" customHeight="1" spans="1:7">
      <c r="A1077" s="456" t="s">
        <v>2004</v>
      </c>
      <c r="B1077" s="322" t="s">
        <v>181</v>
      </c>
      <c r="C1077" s="363"/>
      <c r="D1077" s="323"/>
      <c r="E1077" s="327" t="str">
        <f t="shared" si="48"/>
        <v/>
      </c>
      <c r="F1077" s="293" t="str">
        <f t="shared" si="49"/>
        <v>否</v>
      </c>
      <c r="G1077" s="173" t="str">
        <f t="shared" si="50"/>
        <v>项</v>
      </c>
    </row>
    <row r="1078" ht="36" hidden="1" customHeight="1" spans="1:7">
      <c r="A1078" s="456" t="s">
        <v>2005</v>
      </c>
      <c r="B1078" s="322" t="s">
        <v>2006</v>
      </c>
      <c r="C1078" s="363"/>
      <c r="D1078" s="323"/>
      <c r="E1078" s="327" t="str">
        <f t="shared" si="48"/>
        <v/>
      </c>
      <c r="F1078" s="293" t="str">
        <f t="shared" si="49"/>
        <v>否</v>
      </c>
      <c r="G1078" s="173" t="str">
        <f t="shared" si="50"/>
        <v>项</v>
      </c>
    </row>
    <row r="1079" ht="36" hidden="1" customHeight="1" spans="1:7">
      <c r="A1079" s="456" t="s">
        <v>2007</v>
      </c>
      <c r="B1079" s="322" t="s">
        <v>2008</v>
      </c>
      <c r="C1079" s="363"/>
      <c r="D1079" s="323"/>
      <c r="E1079" s="327" t="str">
        <f t="shared" si="48"/>
        <v/>
      </c>
      <c r="F1079" s="293" t="str">
        <f t="shared" si="49"/>
        <v>否</v>
      </c>
      <c r="G1079" s="173" t="str">
        <f t="shared" si="50"/>
        <v>项</v>
      </c>
    </row>
    <row r="1080" ht="36" hidden="1" customHeight="1" spans="1:7">
      <c r="A1080" s="456" t="s">
        <v>2009</v>
      </c>
      <c r="B1080" s="322" t="s">
        <v>2010</v>
      </c>
      <c r="C1080" s="363">
        <v>0</v>
      </c>
      <c r="D1080" s="323">
        <v>0</v>
      </c>
      <c r="E1080" s="327" t="str">
        <f t="shared" si="48"/>
        <v/>
      </c>
      <c r="F1080" s="293" t="str">
        <f t="shared" si="49"/>
        <v>否</v>
      </c>
      <c r="G1080" s="173" t="str">
        <f t="shared" si="50"/>
        <v>项</v>
      </c>
    </row>
    <row r="1081" ht="36" hidden="1" customHeight="1" spans="1:7">
      <c r="A1081" s="455" t="s">
        <v>2011</v>
      </c>
      <c r="B1081" s="317" t="s">
        <v>2012</v>
      </c>
      <c r="C1081" s="363">
        <v>10</v>
      </c>
      <c r="D1081" s="363">
        <v>6</v>
      </c>
      <c r="E1081" s="329">
        <f t="shared" si="48"/>
        <v>-0.4</v>
      </c>
      <c r="F1081" s="293" t="str">
        <f t="shared" si="49"/>
        <v>是</v>
      </c>
      <c r="G1081" s="173" t="str">
        <f t="shared" si="50"/>
        <v>款</v>
      </c>
    </row>
    <row r="1082" ht="36" hidden="1" customHeight="1" spans="1:7">
      <c r="A1082" s="456" t="s">
        <v>2013</v>
      </c>
      <c r="B1082" s="322" t="s">
        <v>177</v>
      </c>
      <c r="C1082" s="363">
        <v>0</v>
      </c>
      <c r="D1082" s="323">
        <v>0</v>
      </c>
      <c r="E1082" s="327" t="str">
        <f t="shared" si="48"/>
        <v/>
      </c>
      <c r="F1082" s="293" t="str">
        <f t="shared" si="49"/>
        <v>否</v>
      </c>
      <c r="G1082" s="173" t="str">
        <f t="shared" si="50"/>
        <v>项</v>
      </c>
    </row>
    <row r="1083" ht="36" hidden="1" customHeight="1" spans="1:7">
      <c r="A1083" s="456" t="s">
        <v>2014</v>
      </c>
      <c r="B1083" s="322" t="s">
        <v>179</v>
      </c>
      <c r="C1083" s="363">
        <v>0</v>
      </c>
      <c r="D1083" s="323">
        <v>0</v>
      </c>
      <c r="E1083" s="327" t="str">
        <f t="shared" si="48"/>
        <v/>
      </c>
      <c r="F1083" s="293" t="str">
        <f t="shared" si="49"/>
        <v>否</v>
      </c>
      <c r="G1083" s="173" t="str">
        <f t="shared" si="50"/>
        <v>项</v>
      </c>
    </row>
    <row r="1084" ht="36" hidden="1" customHeight="1" spans="1:7">
      <c r="A1084" s="456" t="s">
        <v>2015</v>
      </c>
      <c r="B1084" s="322" t="s">
        <v>181</v>
      </c>
      <c r="C1084" s="363">
        <v>0</v>
      </c>
      <c r="D1084" s="323">
        <v>0</v>
      </c>
      <c r="E1084" s="327" t="str">
        <f t="shared" si="48"/>
        <v/>
      </c>
      <c r="F1084" s="293" t="str">
        <f t="shared" si="49"/>
        <v>否</v>
      </c>
      <c r="G1084" s="173" t="str">
        <f t="shared" si="50"/>
        <v>项</v>
      </c>
    </row>
    <row r="1085" ht="36" hidden="1" customHeight="1" spans="1:7">
      <c r="A1085" s="456" t="s">
        <v>2016</v>
      </c>
      <c r="B1085" s="322" t="s">
        <v>2017</v>
      </c>
      <c r="C1085" s="363">
        <v>0</v>
      </c>
      <c r="D1085" s="323">
        <v>0</v>
      </c>
      <c r="E1085" s="327" t="str">
        <f t="shared" si="48"/>
        <v/>
      </c>
      <c r="F1085" s="293" t="str">
        <f t="shared" si="49"/>
        <v>否</v>
      </c>
      <c r="G1085" s="173" t="str">
        <f t="shared" si="50"/>
        <v>项</v>
      </c>
    </row>
    <row r="1086" ht="36" hidden="1" customHeight="1" spans="1:7">
      <c r="A1086" s="456" t="s">
        <v>2018</v>
      </c>
      <c r="B1086" s="322" t="s">
        <v>2019</v>
      </c>
      <c r="C1086" s="363">
        <v>10</v>
      </c>
      <c r="D1086" s="323">
        <v>6</v>
      </c>
      <c r="E1086" s="327">
        <f t="shared" si="48"/>
        <v>-0.4</v>
      </c>
      <c r="F1086" s="293" t="str">
        <f t="shared" si="49"/>
        <v>是</v>
      </c>
      <c r="G1086" s="173" t="str">
        <f t="shared" si="50"/>
        <v>项</v>
      </c>
    </row>
    <row r="1087" ht="36" hidden="1" customHeight="1" spans="1:7">
      <c r="A1087" s="458">
        <v>2150806</v>
      </c>
      <c r="B1087" s="473" t="s">
        <v>2020</v>
      </c>
      <c r="C1087" s="363"/>
      <c r="D1087" s="323"/>
      <c r="E1087" s="327" t="str">
        <f t="shared" si="48"/>
        <v/>
      </c>
      <c r="F1087" s="293" t="str">
        <f t="shared" si="49"/>
        <v>否</v>
      </c>
      <c r="G1087" s="173" t="str">
        <f t="shared" si="50"/>
        <v>项</v>
      </c>
    </row>
    <row r="1088" ht="36" hidden="1" customHeight="1" spans="1:7">
      <c r="A1088" s="456" t="s">
        <v>2021</v>
      </c>
      <c r="B1088" s="322" t="s">
        <v>2022</v>
      </c>
      <c r="C1088" s="363">
        <v>0</v>
      </c>
      <c r="D1088" s="323">
        <v>0</v>
      </c>
      <c r="E1088" s="327" t="str">
        <f t="shared" si="48"/>
        <v/>
      </c>
      <c r="F1088" s="293" t="str">
        <f t="shared" si="49"/>
        <v>否</v>
      </c>
      <c r="G1088" s="173" t="str">
        <f t="shared" si="50"/>
        <v>项</v>
      </c>
    </row>
    <row r="1089" ht="36" hidden="1" customHeight="1" spans="1:7">
      <c r="A1089" s="455" t="s">
        <v>2023</v>
      </c>
      <c r="B1089" s="317" t="s">
        <v>2024</v>
      </c>
      <c r="C1089" s="363">
        <v>0</v>
      </c>
      <c r="D1089" s="363">
        <v>1235</v>
      </c>
      <c r="E1089" s="329" t="str">
        <f t="shared" si="48"/>
        <v/>
      </c>
      <c r="F1089" s="293" t="str">
        <f t="shared" si="49"/>
        <v>是</v>
      </c>
      <c r="G1089" s="173" t="str">
        <f t="shared" si="50"/>
        <v>款</v>
      </c>
    </row>
    <row r="1090" ht="36" hidden="1" customHeight="1" spans="1:7">
      <c r="A1090" s="456" t="s">
        <v>2025</v>
      </c>
      <c r="B1090" s="322" t="s">
        <v>2026</v>
      </c>
      <c r="C1090" s="363">
        <v>0</v>
      </c>
      <c r="D1090" s="323">
        <v>0</v>
      </c>
      <c r="E1090" s="327" t="str">
        <f t="shared" si="48"/>
        <v/>
      </c>
      <c r="F1090" s="293" t="str">
        <f t="shared" si="49"/>
        <v>否</v>
      </c>
      <c r="G1090" s="173" t="str">
        <f t="shared" si="50"/>
        <v>项</v>
      </c>
    </row>
    <row r="1091" ht="36" hidden="1" customHeight="1" spans="1:7">
      <c r="A1091" s="456" t="s">
        <v>2027</v>
      </c>
      <c r="B1091" s="322" t="s">
        <v>2028</v>
      </c>
      <c r="C1091" s="363">
        <v>0</v>
      </c>
      <c r="D1091" s="323">
        <v>0</v>
      </c>
      <c r="E1091" s="327" t="str">
        <f t="shared" si="48"/>
        <v/>
      </c>
      <c r="F1091" s="293" t="str">
        <f t="shared" si="49"/>
        <v>否</v>
      </c>
      <c r="G1091" s="173" t="str">
        <f t="shared" si="50"/>
        <v>项</v>
      </c>
    </row>
    <row r="1092" ht="36" hidden="1" customHeight="1" spans="1:7">
      <c r="A1092" s="456" t="s">
        <v>2029</v>
      </c>
      <c r="B1092" s="322" t="s">
        <v>2030</v>
      </c>
      <c r="C1092" s="363">
        <v>0</v>
      </c>
      <c r="D1092" s="323">
        <v>0</v>
      </c>
      <c r="E1092" s="327" t="str">
        <f t="shared" ref="E1092:E1155" si="51">IF(C1092&gt;0,D1092/C1092-1,IF(C1092&lt;0,-(D1092/C1092-1),""))</f>
        <v/>
      </c>
      <c r="F1092" s="293" t="str">
        <f t="shared" ref="F1092:F1155" si="52">IF(LEN(A1092)=3,"是",IF(B1092&lt;&gt;"",IF(SUM(C1092:D1092)&lt;&gt;0,"是","否"),"是"))</f>
        <v>否</v>
      </c>
      <c r="G1092" s="173" t="str">
        <f t="shared" ref="G1092:G1155" si="53">IF(LEN(A1092)=3,"类",IF(LEN(A1092)=5,"款","项"))</f>
        <v>项</v>
      </c>
    </row>
    <row r="1093" ht="36" hidden="1" customHeight="1" spans="1:7">
      <c r="A1093" s="456" t="s">
        <v>2031</v>
      </c>
      <c r="B1093" s="322" t="s">
        <v>2032</v>
      </c>
      <c r="C1093" s="363">
        <v>0</v>
      </c>
      <c r="D1093" s="323">
        <v>0</v>
      </c>
      <c r="E1093" s="327" t="str">
        <f t="shared" si="51"/>
        <v/>
      </c>
      <c r="F1093" s="293" t="str">
        <f t="shared" si="52"/>
        <v>否</v>
      </c>
      <c r="G1093" s="173" t="str">
        <f t="shared" si="53"/>
        <v>项</v>
      </c>
    </row>
    <row r="1094" ht="36" hidden="1" customHeight="1" spans="1:7">
      <c r="A1094" s="456" t="s">
        <v>2033</v>
      </c>
      <c r="B1094" s="322" t="s">
        <v>2034</v>
      </c>
      <c r="C1094" s="363">
        <v>0</v>
      </c>
      <c r="D1094" s="323">
        <v>1235</v>
      </c>
      <c r="E1094" s="327" t="str">
        <f t="shared" si="51"/>
        <v/>
      </c>
      <c r="F1094" s="293" t="str">
        <f t="shared" si="52"/>
        <v>是</v>
      </c>
      <c r="G1094" s="173" t="str">
        <f t="shared" si="53"/>
        <v>项</v>
      </c>
    </row>
    <row r="1095" ht="36" hidden="1" customHeight="1" spans="1:7">
      <c r="A1095" s="455" t="s">
        <v>2035</v>
      </c>
      <c r="B1095" s="466" t="s">
        <v>557</v>
      </c>
      <c r="C1095" s="363"/>
      <c r="D1095" s="477"/>
      <c r="E1095" s="329" t="str">
        <f t="shared" si="51"/>
        <v/>
      </c>
      <c r="F1095" s="293" t="str">
        <f t="shared" si="52"/>
        <v>否</v>
      </c>
      <c r="G1095" s="173" t="str">
        <f t="shared" si="53"/>
        <v>项</v>
      </c>
    </row>
    <row r="1096" ht="36" customHeight="1" spans="1:7">
      <c r="A1096" s="455" t="s">
        <v>135</v>
      </c>
      <c r="B1096" s="317" t="s">
        <v>136</v>
      </c>
      <c r="C1096" s="363">
        <v>434</v>
      </c>
      <c r="D1096" s="363">
        <v>770</v>
      </c>
      <c r="E1096" s="329">
        <f t="shared" si="51"/>
        <v>0.774</v>
      </c>
      <c r="F1096" s="293" t="str">
        <f t="shared" si="52"/>
        <v>是</v>
      </c>
      <c r="G1096" s="173" t="str">
        <f t="shared" si="53"/>
        <v>类</v>
      </c>
    </row>
    <row r="1097" ht="36" hidden="1" customHeight="1" spans="1:7">
      <c r="A1097" s="455" t="s">
        <v>2036</v>
      </c>
      <c r="B1097" s="317" t="s">
        <v>2037</v>
      </c>
      <c r="C1097" s="363">
        <v>285</v>
      </c>
      <c r="D1097" s="363">
        <v>270</v>
      </c>
      <c r="E1097" s="329">
        <f t="shared" si="51"/>
        <v>-0.053</v>
      </c>
      <c r="F1097" s="293" t="str">
        <f t="shared" si="52"/>
        <v>是</v>
      </c>
      <c r="G1097" s="173" t="str">
        <f t="shared" si="53"/>
        <v>款</v>
      </c>
    </row>
    <row r="1098" ht="36" hidden="1" customHeight="1" spans="1:7">
      <c r="A1098" s="456" t="s">
        <v>2038</v>
      </c>
      <c r="B1098" s="322" t="s">
        <v>177</v>
      </c>
      <c r="C1098" s="363">
        <v>192</v>
      </c>
      <c r="D1098" s="323">
        <v>195</v>
      </c>
      <c r="E1098" s="327">
        <f t="shared" si="51"/>
        <v>0.016</v>
      </c>
      <c r="F1098" s="293" t="str">
        <f t="shared" si="52"/>
        <v>是</v>
      </c>
      <c r="G1098" s="173" t="str">
        <f t="shared" si="53"/>
        <v>项</v>
      </c>
    </row>
    <row r="1099" ht="36" hidden="1" customHeight="1" spans="1:7">
      <c r="A1099" s="456" t="s">
        <v>2039</v>
      </c>
      <c r="B1099" s="322" t="s">
        <v>179</v>
      </c>
      <c r="C1099" s="363">
        <v>5</v>
      </c>
      <c r="D1099" s="323">
        <v>10</v>
      </c>
      <c r="E1099" s="327">
        <f t="shared" si="51"/>
        <v>1</v>
      </c>
      <c r="F1099" s="293" t="str">
        <f t="shared" si="52"/>
        <v>是</v>
      </c>
      <c r="G1099" s="173" t="str">
        <f t="shared" si="53"/>
        <v>项</v>
      </c>
    </row>
    <row r="1100" ht="36" hidden="1" customHeight="1" spans="1:7">
      <c r="A1100" s="456" t="s">
        <v>2040</v>
      </c>
      <c r="B1100" s="322" t="s">
        <v>181</v>
      </c>
      <c r="C1100" s="363">
        <v>0</v>
      </c>
      <c r="D1100" s="323">
        <v>0</v>
      </c>
      <c r="E1100" s="327" t="str">
        <f t="shared" si="51"/>
        <v/>
      </c>
      <c r="F1100" s="293" t="str">
        <f t="shared" si="52"/>
        <v>否</v>
      </c>
      <c r="G1100" s="173" t="str">
        <f t="shared" si="53"/>
        <v>项</v>
      </c>
    </row>
    <row r="1101" ht="36" hidden="1" customHeight="1" spans="1:7">
      <c r="A1101" s="456" t="s">
        <v>2041</v>
      </c>
      <c r="B1101" s="322" t="s">
        <v>2042</v>
      </c>
      <c r="C1101" s="363">
        <v>0</v>
      </c>
      <c r="D1101" s="323">
        <v>0</v>
      </c>
      <c r="E1101" s="327" t="str">
        <f t="shared" si="51"/>
        <v/>
      </c>
      <c r="F1101" s="293" t="str">
        <f t="shared" si="52"/>
        <v>否</v>
      </c>
      <c r="G1101" s="173" t="str">
        <f t="shared" si="53"/>
        <v>项</v>
      </c>
    </row>
    <row r="1102" ht="36" hidden="1" customHeight="1" spans="1:7">
      <c r="A1102" s="456" t="s">
        <v>2043</v>
      </c>
      <c r="B1102" s="322" t="s">
        <v>2044</v>
      </c>
      <c r="C1102" s="363">
        <v>0</v>
      </c>
      <c r="D1102" s="323">
        <v>0</v>
      </c>
      <c r="E1102" s="327" t="str">
        <f t="shared" si="51"/>
        <v/>
      </c>
      <c r="F1102" s="293" t="str">
        <f t="shared" si="52"/>
        <v>否</v>
      </c>
      <c r="G1102" s="173" t="str">
        <f t="shared" si="53"/>
        <v>项</v>
      </c>
    </row>
    <row r="1103" ht="36" hidden="1" customHeight="1" spans="1:7">
      <c r="A1103" s="456" t="s">
        <v>2045</v>
      </c>
      <c r="B1103" s="322" t="s">
        <v>2046</v>
      </c>
      <c r="C1103" s="363">
        <v>0</v>
      </c>
      <c r="D1103" s="323">
        <v>0</v>
      </c>
      <c r="E1103" s="327" t="str">
        <f t="shared" si="51"/>
        <v/>
      </c>
      <c r="F1103" s="293" t="str">
        <f t="shared" si="52"/>
        <v>否</v>
      </c>
      <c r="G1103" s="173" t="str">
        <f t="shared" si="53"/>
        <v>项</v>
      </c>
    </row>
    <row r="1104" ht="36" hidden="1" customHeight="1" spans="1:7">
      <c r="A1104" s="456" t="s">
        <v>2047</v>
      </c>
      <c r="B1104" s="322" t="s">
        <v>2048</v>
      </c>
      <c r="C1104" s="363">
        <v>0</v>
      </c>
      <c r="D1104" s="323">
        <v>0</v>
      </c>
      <c r="E1104" s="327" t="str">
        <f t="shared" si="51"/>
        <v/>
      </c>
      <c r="F1104" s="293" t="str">
        <f t="shared" si="52"/>
        <v>否</v>
      </c>
      <c r="G1104" s="173" t="str">
        <f t="shared" si="53"/>
        <v>项</v>
      </c>
    </row>
    <row r="1105" ht="36" hidden="1" customHeight="1" spans="1:7">
      <c r="A1105" s="456" t="s">
        <v>2049</v>
      </c>
      <c r="B1105" s="322" t="s">
        <v>195</v>
      </c>
      <c r="C1105" s="363">
        <v>0</v>
      </c>
      <c r="D1105" s="323">
        <v>0</v>
      </c>
      <c r="E1105" s="327" t="str">
        <f t="shared" si="51"/>
        <v/>
      </c>
      <c r="F1105" s="293" t="str">
        <f t="shared" si="52"/>
        <v>否</v>
      </c>
      <c r="G1105" s="173" t="str">
        <f t="shared" si="53"/>
        <v>项</v>
      </c>
    </row>
    <row r="1106" ht="36" hidden="1" customHeight="1" spans="1:7">
      <c r="A1106" s="456" t="s">
        <v>2050</v>
      </c>
      <c r="B1106" s="322" t="s">
        <v>2051</v>
      </c>
      <c r="C1106" s="363">
        <v>88</v>
      </c>
      <c r="D1106" s="323">
        <v>65</v>
      </c>
      <c r="E1106" s="327">
        <f t="shared" si="51"/>
        <v>-0.261</v>
      </c>
      <c r="F1106" s="293" t="str">
        <f t="shared" si="52"/>
        <v>是</v>
      </c>
      <c r="G1106" s="173" t="str">
        <f t="shared" si="53"/>
        <v>项</v>
      </c>
    </row>
    <row r="1107" ht="36" hidden="1" customHeight="1" spans="1:7">
      <c r="A1107" s="455" t="s">
        <v>2052</v>
      </c>
      <c r="B1107" s="317" t="s">
        <v>2053</v>
      </c>
      <c r="C1107" s="363">
        <v>20</v>
      </c>
      <c r="D1107" s="363">
        <v>0</v>
      </c>
      <c r="E1107" s="329">
        <f t="shared" si="51"/>
        <v>-1</v>
      </c>
      <c r="F1107" s="293" t="str">
        <f t="shared" si="52"/>
        <v>是</v>
      </c>
      <c r="G1107" s="173" t="str">
        <f t="shared" si="53"/>
        <v>款</v>
      </c>
    </row>
    <row r="1108" ht="36" hidden="1" customHeight="1" spans="1:7">
      <c r="A1108" s="456" t="s">
        <v>2054</v>
      </c>
      <c r="B1108" s="322" t="s">
        <v>177</v>
      </c>
      <c r="C1108" s="363">
        <v>0</v>
      </c>
      <c r="D1108" s="323">
        <v>0</v>
      </c>
      <c r="E1108" s="327" t="str">
        <f t="shared" si="51"/>
        <v/>
      </c>
      <c r="F1108" s="293" t="str">
        <f t="shared" si="52"/>
        <v>否</v>
      </c>
      <c r="G1108" s="173" t="str">
        <f t="shared" si="53"/>
        <v>项</v>
      </c>
    </row>
    <row r="1109" ht="36" hidden="1" customHeight="1" spans="1:7">
      <c r="A1109" s="456" t="s">
        <v>2055</v>
      </c>
      <c r="B1109" s="322" t="s">
        <v>179</v>
      </c>
      <c r="C1109" s="363">
        <v>0</v>
      </c>
      <c r="D1109" s="323">
        <v>0</v>
      </c>
      <c r="E1109" s="327" t="str">
        <f t="shared" si="51"/>
        <v/>
      </c>
      <c r="F1109" s="293" t="str">
        <f t="shared" si="52"/>
        <v>否</v>
      </c>
      <c r="G1109" s="173" t="str">
        <f t="shared" si="53"/>
        <v>项</v>
      </c>
    </row>
    <row r="1110" ht="36" hidden="1" customHeight="1" spans="1:7">
      <c r="A1110" s="456" t="s">
        <v>2056</v>
      </c>
      <c r="B1110" s="322" t="s">
        <v>181</v>
      </c>
      <c r="C1110" s="363">
        <v>0</v>
      </c>
      <c r="D1110" s="323">
        <v>0</v>
      </c>
      <c r="E1110" s="327" t="str">
        <f t="shared" si="51"/>
        <v/>
      </c>
      <c r="F1110" s="293" t="str">
        <f t="shared" si="52"/>
        <v>否</v>
      </c>
      <c r="G1110" s="173" t="str">
        <f t="shared" si="53"/>
        <v>项</v>
      </c>
    </row>
    <row r="1111" ht="36" hidden="1" customHeight="1" spans="1:7">
      <c r="A1111" s="456" t="s">
        <v>2057</v>
      </c>
      <c r="B1111" s="322" t="s">
        <v>2058</v>
      </c>
      <c r="C1111" s="363">
        <v>0</v>
      </c>
      <c r="D1111" s="323">
        <v>0</v>
      </c>
      <c r="E1111" s="327" t="str">
        <f t="shared" si="51"/>
        <v/>
      </c>
      <c r="F1111" s="293" t="str">
        <f t="shared" si="52"/>
        <v>否</v>
      </c>
      <c r="G1111" s="173" t="str">
        <f t="shared" si="53"/>
        <v>项</v>
      </c>
    </row>
    <row r="1112" ht="36" hidden="1" customHeight="1" spans="1:7">
      <c r="A1112" s="456" t="s">
        <v>2059</v>
      </c>
      <c r="B1112" s="322" t="s">
        <v>2060</v>
      </c>
      <c r="C1112" s="363">
        <v>20</v>
      </c>
      <c r="D1112" s="323">
        <v>0</v>
      </c>
      <c r="E1112" s="327">
        <f t="shared" si="51"/>
        <v>-1</v>
      </c>
      <c r="F1112" s="293" t="str">
        <f t="shared" si="52"/>
        <v>是</v>
      </c>
      <c r="G1112" s="173" t="str">
        <f t="shared" si="53"/>
        <v>项</v>
      </c>
    </row>
    <row r="1113" ht="36" hidden="1" customHeight="1" spans="1:7">
      <c r="A1113" s="455" t="s">
        <v>2061</v>
      </c>
      <c r="B1113" s="317" t="s">
        <v>2062</v>
      </c>
      <c r="C1113" s="363">
        <v>129</v>
      </c>
      <c r="D1113" s="363">
        <v>500</v>
      </c>
      <c r="E1113" s="329">
        <f t="shared" si="51"/>
        <v>2.876</v>
      </c>
      <c r="F1113" s="293" t="str">
        <f t="shared" si="52"/>
        <v>是</v>
      </c>
      <c r="G1113" s="173" t="str">
        <f t="shared" si="53"/>
        <v>款</v>
      </c>
    </row>
    <row r="1114" ht="36" hidden="1" customHeight="1" spans="1:7">
      <c r="A1114" s="456" t="s">
        <v>2063</v>
      </c>
      <c r="B1114" s="322" t="s">
        <v>2064</v>
      </c>
      <c r="C1114" s="363">
        <v>0</v>
      </c>
      <c r="D1114" s="323">
        <v>0</v>
      </c>
      <c r="E1114" s="327" t="str">
        <f t="shared" si="51"/>
        <v/>
      </c>
      <c r="F1114" s="293" t="str">
        <f t="shared" si="52"/>
        <v>否</v>
      </c>
      <c r="G1114" s="173" t="str">
        <f t="shared" si="53"/>
        <v>项</v>
      </c>
    </row>
    <row r="1115" ht="36" hidden="1" customHeight="1" spans="1:7">
      <c r="A1115" s="456" t="s">
        <v>2065</v>
      </c>
      <c r="B1115" s="322" t="s">
        <v>2066</v>
      </c>
      <c r="C1115" s="363">
        <v>129</v>
      </c>
      <c r="D1115" s="323">
        <v>500</v>
      </c>
      <c r="E1115" s="327">
        <f t="shared" si="51"/>
        <v>2.876</v>
      </c>
      <c r="F1115" s="293" t="str">
        <f t="shared" si="52"/>
        <v>是</v>
      </c>
      <c r="G1115" s="173" t="str">
        <f t="shared" si="53"/>
        <v>项</v>
      </c>
    </row>
    <row r="1116" ht="36" hidden="1" customHeight="1" spans="1:7">
      <c r="A1116" s="465" t="s">
        <v>2067</v>
      </c>
      <c r="B1116" s="466" t="s">
        <v>557</v>
      </c>
      <c r="C1116" s="363"/>
      <c r="D1116" s="467"/>
      <c r="E1116" s="329" t="str">
        <f t="shared" si="51"/>
        <v/>
      </c>
      <c r="F1116" s="293" t="str">
        <f t="shared" si="52"/>
        <v>否</v>
      </c>
      <c r="G1116" s="173" t="str">
        <f t="shared" si="53"/>
        <v>项</v>
      </c>
    </row>
    <row r="1117" ht="36" customHeight="1" spans="1:7">
      <c r="A1117" s="455" t="s">
        <v>137</v>
      </c>
      <c r="B1117" s="317" t="s">
        <v>138</v>
      </c>
      <c r="C1117" s="363">
        <v>0</v>
      </c>
      <c r="D1117" s="363">
        <v>10</v>
      </c>
      <c r="E1117" s="329" t="str">
        <f t="shared" si="51"/>
        <v/>
      </c>
      <c r="F1117" s="293" t="str">
        <f t="shared" si="52"/>
        <v>是</v>
      </c>
      <c r="G1117" s="173" t="str">
        <f t="shared" si="53"/>
        <v>类</v>
      </c>
    </row>
    <row r="1118" ht="36" hidden="1" customHeight="1" spans="1:7">
      <c r="A1118" s="455" t="s">
        <v>2068</v>
      </c>
      <c r="B1118" s="317" t="s">
        <v>2069</v>
      </c>
      <c r="C1118" s="363">
        <v>0</v>
      </c>
      <c r="D1118" s="363">
        <v>10</v>
      </c>
      <c r="E1118" s="329" t="str">
        <f t="shared" si="51"/>
        <v/>
      </c>
      <c r="F1118" s="293" t="str">
        <f t="shared" si="52"/>
        <v>是</v>
      </c>
      <c r="G1118" s="173" t="str">
        <f t="shared" si="53"/>
        <v>款</v>
      </c>
    </row>
    <row r="1119" ht="36" hidden="1" customHeight="1" spans="1:7">
      <c r="A1119" s="456" t="s">
        <v>2070</v>
      </c>
      <c r="B1119" s="322" t="s">
        <v>177</v>
      </c>
      <c r="C1119" s="363">
        <v>0</v>
      </c>
      <c r="D1119" s="323">
        <v>0</v>
      </c>
      <c r="E1119" s="327" t="str">
        <f t="shared" si="51"/>
        <v/>
      </c>
      <c r="F1119" s="293" t="str">
        <f t="shared" si="52"/>
        <v>否</v>
      </c>
      <c r="G1119" s="173" t="str">
        <f t="shared" si="53"/>
        <v>项</v>
      </c>
    </row>
    <row r="1120" ht="36" hidden="1" customHeight="1" spans="1:7">
      <c r="A1120" s="456" t="s">
        <v>2071</v>
      </c>
      <c r="B1120" s="322" t="s">
        <v>179</v>
      </c>
      <c r="C1120" s="363">
        <v>0</v>
      </c>
      <c r="D1120" s="323">
        <v>10</v>
      </c>
      <c r="E1120" s="327" t="str">
        <f t="shared" si="51"/>
        <v/>
      </c>
      <c r="F1120" s="293" t="str">
        <f t="shared" si="52"/>
        <v>是</v>
      </c>
      <c r="G1120" s="173" t="str">
        <f t="shared" si="53"/>
        <v>项</v>
      </c>
    </row>
    <row r="1121" ht="36" hidden="1" customHeight="1" spans="1:7">
      <c r="A1121" s="456" t="s">
        <v>2072</v>
      </c>
      <c r="B1121" s="322" t="s">
        <v>181</v>
      </c>
      <c r="C1121" s="363">
        <v>0</v>
      </c>
      <c r="D1121" s="323">
        <v>0</v>
      </c>
      <c r="E1121" s="327" t="str">
        <f t="shared" si="51"/>
        <v/>
      </c>
      <c r="F1121" s="293" t="str">
        <f t="shared" si="52"/>
        <v>否</v>
      </c>
      <c r="G1121" s="173" t="str">
        <f t="shared" si="53"/>
        <v>项</v>
      </c>
    </row>
    <row r="1122" ht="36" hidden="1" customHeight="1" spans="1:7">
      <c r="A1122" s="456" t="s">
        <v>2073</v>
      </c>
      <c r="B1122" s="322" t="s">
        <v>2074</v>
      </c>
      <c r="C1122" s="363">
        <v>0</v>
      </c>
      <c r="D1122" s="323">
        <v>0</v>
      </c>
      <c r="E1122" s="327" t="str">
        <f t="shared" si="51"/>
        <v/>
      </c>
      <c r="F1122" s="293" t="str">
        <f t="shared" si="52"/>
        <v>否</v>
      </c>
      <c r="G1122" s="173" t="str">
        <f t="shared" si="53"/>
        <v>项</v>
      </c>
    </row>
    <row r="1123" ht="36" hidden="1" customHeight="1" spans="1:7">
      <c r="A1123" s="456" t="s">
        <v>2075</v>
      </c>
      <c r="B1123" s="322" t="s">
        <v>195</v>
      </c>
      <c r="C1123" s="363">
        <v>0</v>
      </c>
      <c r="D1123" s="323">
        <v>0</v>
      </c>
      <c r="E1123" s="327" t="str">
        <f t="shared" si="51"/>
        <v/>
      </c>
      <c r="F1123" s="293" t="str">
        <f t="shared" si="52"/>
        <v>否</v>
      </c>
      <c r="G1123" s="173" t="str">
        <f t="shared" si="53"/>
        <v>项</v>
      </c>
    </row>
    <row r="1124" ht="36" hidden="1" customHeight="1" spans="1:7">
      <c r="A1124" s="456" t="s">
        <v>2076</v>
      </c>
      <c r="B1124" s="322" t="s">
        <v>2077</v>
      </c>
      <c r="C1124" s="363">
        <v>0</v>
      </c>
      <c r="D1124" s="323">
        <v>0</v>
      </c>
      <c r="E1124" s="327" t="str">
        <f t="shared" si="51"/>
        <v/>
      </c>
      <c r="F1124" s="293" t="str">
        <f t="shared" si="52"/>
        <v>否</v>
      </c>
      <c r="G1124" s="173" t="str">
        <f t="shared" si="53"/>
        <v>项</v>
      </c>
    </row>
    <row r="1125" ht="36" hidden="1" customHeight="1" spans="1:7">
      <c r="A1125" s="317">
        <v>21702</v>
      </c>
      <c r="B1125" s="478" t="s">
        <v>2078</v>
      </c>
      <c r="C1125" s="363"/>
      <c r="D1125" s="363"/>
      <c r="E1125" s="329" t="str">
        <f t="shared" si="51"/>
        <v/>
      </c>
      <c r="F1125" s="293" t="str">
        <f t="shared" si="52"/>
        <v>否</v>
      </c>
      <c r="G1125" s="173" t="str">
        <f t="shared" si="53"/>
        <v>款</v>
      </c>
    </row>
    <row r="1126" ht="36" hidden="1" customHeight="1" spans="1:7">
      <c r="A1126" s="479">
        <v>2170201</v>
      </c>
      <c r="B1126" s="474" t="s">
        <v>2079</v>
      </c>
      <c r="C1126" s="363"/>
      <c r="D1126" s="323"/>
      <c r="E1126" s="327" t="str">
        <f t="shared" si="51"/>
        <v/>
      </c>
      <c r="F1126" s="293" t="str">
        <f t="shared" si="52"/>
        <v>否</v>
      </c>
      <c r="G1126" s="173" t="str">
        <f t="shared" si="53"/>
        <v>项</v>
      </c>
    </row>
    <row r="1127" ht="36" hidden="1" customHeight="1" spans="1:7">
      <c r="A1127" s="479">
        <v>2170202</v>
      </c>
      <c r="B1127" s="474" t="s">
        <v>2080</v>
      </c>
      <c r="C1127" s="363"/>
      <c r="D1127" s="323"/>
      <c r="E1127" s="327" t="str">
        <f t="shared" si="51"/>
        <v/>
      </c>
      <c r="F1127" s="293" t="str">
        <f t="shared" si="52"/>
        <v>否</v>
      </c>
      <c r="G1127" s="173" t="str">
        <f t="shared" si="53"/>
        <v>项</v>
      </c>
    </row>
    <row r="1128" ht="36" hidden="1" customHeight="1" spans="1:7">
      <c r="A1128" s="479">
        <v>2170203</v>
      </c>
      <c r="B1128" s="474" t="s">
        <v>2081</v>
      </c>
      <c r="C1128" s="363"/>
      <c r="D1128" s="323"/>
      <c r="E1128" s="327" t="str">
        <f t="shared" si="51"/>
        <v/>
      </c>
      <c r="F1128" s="293" t="str">
        <f t="shared" si="52"/>
        <v>否</v>
      </c>
      <c r="G1128" s="173" t="str">
        <f t="shared" si="53"/>
        <v>项</v>
      </c>
    </row>
    <row r="1129" ht="36" hidden="1" customHeight="1" spans="1:7">
      <c r="A1129" s="479">
        <v>2170204</v>
      </c>
      <c r="B1129" s="474" t="s">
        <v>2082</v>
      </c>
      <c r="C1129" s="363"/>
      <c r="D1129" s="323"/>
      <c r="E1129" s="327" t="str">
        <f t="shared" si="51"/>
        <v/>
      </c>
      <c r="F1129" s="293" t="str">
        <f t="shared" si="52"/>
        <v>否</v>
      </c>
      <c r="G1129" s="173" t="str">
        <f t="shared" si="53"/>
        <v>项</v>
      </c>
    </row>
    <row r="1130" ht="36" hidden="1" customHeight="1" spans="1:7">
      <c r="A1130" s="479">
        <v>2170205</v>
      </c>
      <c r="B1130" s="474" t="s">
        <v>2083</v>
      </c>
      <c r="C1130" s="363"/>
      <c r="D1130" s="323"/>
      <c r="E1130" s="327" t="str">
        <f t="shared" si="51"/>
        <v/>
      </c>
      <c r="F1130" s="293" t="str">
        <f t="shared" si="52"/>
        <v>否</v>
      </c>
      <c r="G1130" s="173" t="str">
        <f t="shared" si="53"/>
        <v>项</v>
      </c>
    </row>
    <row r="1131" ht="36" hidden="1" customHeight="1" spans="1:7">
      <c r="A1131" s="479">
        <v>2170206</v>
      </c>
      <c r="B1131" s="474" t="s">
        <v>2084</v>
      </c>
      <c r="C1131" s="363"/>
      <c r="D1131" s="323"/>
      <c r="E1131" s="327" t="str">
        <f t="shared" si="51"/>
        <v/>
      </c>
      <c r="F1131" s="293" t="str">
        <f t="shared" si="52"/>
        <v>否</v>
      </c>
      <c r="G1131" s="173" t="str">
        <f t="shared" si="53"/>
        <v>项</v>
      </c>
    </row>
    <row r="1132" ht="36" hidden="1" customHeight="1" spans="1:7">
      <c r="A1132" s="479">
        <v>2170207</v>
      </c>
      <c r="B1132" s="474" t="s">
        <v>2085</v>
      </c>
      <c r="C1132" s="363"/>
      <c r="D1132" s="323"/>
      <c r="E1132" s="327" t="str">
        <f t="shared" si="51"/>
        <v/>
      </c>
      <c r="F1132" s="293" t="str">
        <f t="shared" si="52"/>
        <v>否</v>
      </c>
      <c r="G1132" s="173" t="str">
        <f t="shared" si="53"/>
        <v>项</v>
      </c>
    </row>
    <row r="1133" ht="36" hidden="1" customHeight="1" spans="1:7">
      <c r="A1133" s="479">
        <v>2170208</v>
      </c>
      <c r="B1133" s="474" t="s">
        <v>2086</v>
      </c>
      <c r="C1133" s="363"/>
      <c r="D1133" s="323"/>
      <c r="E1133" s="327" t="str">
        <f t="shared" si="51"/>
        <v/>
      </c>
      <c r="F1133" s="293" t="str">
        <f t="shared" si="52"/>
        <v>否</v>
      </c>
      <c r="G1133" s="173" t="str">
        <f t="shared" si="53"/>
        <v>项</v>
      </c>
    </row>
    <row r="1134" ht="36" hidden="1" customHeight="1" spans="1:7">
      <c r="A1134" s="479">
        <v>2170299</v>
      </c>
      <c r="B1134" s="474" t="s">
        <v>2087</v>
      </c>
      <c r="C1134" s="363"/>
      <c r="D1134" s="323"/>
      <c r="E1134" s="327" t="str">
        <f t="shared" si="51"/>
        <v/>
      </c>
      <c r="F1134" s="293" t="str">
        <f t="shared" si="52"/>
        <v>否</v>
      </c>
      <c r="G1134" s="173" t="str">
        <f t="shared" si="53"/>
        <v>项</v>
      </c>
    </row>
    <row r="1135" ht="36" hidden="1" customHeight="1" spans="1:7">
      <c r="A1135" s="455" t="s">
        <v>2088</v>
      </c>
      <c r="B1135" s="317" t="s">
        <v>2089</v>
      </c>
      <c r="C1135" s="363">
        <v>0</v>
      </c>
      <c r="D1135" s="363">
        <v>0</v>
      </c>
      <c r="E1135" s="329" t="str">
        <f t="shared" si="51"/>
        <v/>
      </c>
      <c r="F1135" s="293" t="str">
        <f t="shared" si="52"/>
        <v>否</v>
      </c>
      <c r="G1135" s="173" t="str">
        <f t="shared" si="53"/>
        <v>款</v>
      </c>
    </row>
    <row r="1136" ht="36" hidden="1" customHeight="1" spans="1:7">
      <c r="A1136" s="456" t="s">
        <v>2090</v>
      </c>
      <c r="B1136" s="322" t="s">
        <v>2091</v>
      </c>
      <c r="C1136" s="363">
        <v>0</v>
      </c>
      <c r="D1136" s="323">
        <v>0</v>
      </c>
      <c r="E1136" s="327" t="str">
        <f t="shared" si="51"/>
        <v/>
      </c>
      <c r="F1136" s="293" t="str">
        <f t="shared" si="52"/>
        <v>否</v>
      </c>
      <c r="G1136" s="173" t="str">
        <f t="shared" si="53"/>
        <v>项</v>
      </c>
    </row>
    <row r="1137" ht="36" hidden="1" customHeight="1" spans="1:7">
      <c r="A1137" s="456" t="s">
        <v>2092</v>
      </c>
      <c r="B1137" s="322" t="s">
        <v>2093</v>
      </c>
      <c r="C1137" s="363">
        <v>0</v>
      </c>
      <c r="D1137" s="323">
        <v>0</v>
      </c>
      <c r="E1137" s="327" t="str">
        <f t="shared" si="51"/>
        <v/>
      </c>
      <c r="F1137" s="293" t="str">
        <f t="shared" si="52"/>
        <v>否</v>
      </c>
      <c r="G1137" s="173" t="str">
        <f t="shared" si="53"/>
        <v>项</v>
      </c>
    </row>
    <row r="1138" ht="36" hidden="1" customHeight="1" spans="1:7">
      <c r="A1138" s="456" t="s">
        <v>2094</v>
      </c>
      <c r="B1138" s="322" t="s">
        <v>2095</v>
      </c>
      <c r="C1138" s="363">
        <v>0</v>
      </c>
      <c r="D1138" s="323">
        <v>0</v>
      </c>
      <c r="E1138" s="327" t="str">
        <f t="shared" si="51"/>
        <v/>
      </c>
      <c r="F1138" s="293" t="str">
        <f t="shared" si="52"/>
        <v>否</v>
      </c>
      <c r="G1138" s="173" t="str">
        <f t="shared" si="53"/>
        <v>项</v>
      </c>
    </row>
    <row r="1139" ht="36" hidden="1" customHeight="1" spans="1:7">
      <c r="A1139" s="456" t="s">
        <v>2096</v>
      </c>
      <c r="B1139" s="322" t="s">
        <v>2097</v>
      </c>
      <c r="C1139" s="363">
        <v>0</v>
      </c>
      <c r="D1139" s="323">
        <v>0</v>
      </c>
      <c r="E1139" s="327" t="str">
        <f t="shared" si="51"/>
        <v/>
      </c>
      <c r="F1139" s="293" t="str">
        <f t="shared" si="52"/>
        <v>否</v>
      </c>
      <c r="G1139" s="173" t="str">
        <f t="shared" si="53"/>
        <v>项</v>
      </c>
    </row>
    <row r="1140" ht="36" hidden="1" customHeight="1" spans="1:7">
      <c r="A1140" s="456" t="s">
        <v>2098</v>
      </c>
      <c r="B1140" s="322" t="s">
        <v>2099</v>
      </c>
      <c r="C1140" s="363">
        <v>0</v>
      </c>
      <c r="D1140" s="323">
        <v>0</v>
      </c>
      <c r="E1140" s="327" t="str">
        <f t="shared" si="51"/>
        <v/>
      </c>
      <c r="F1140" s="293" t="str">
        <f t="shared" si="52"/>
        <v>否</v>
      </c>
      <c r="G1140" s="173" t="str">
        <f t="shared" si="53"/>
        <v>项</v>
      </c>
    </row>
    <row r="1141" ht="36" hidden="1" customHeight="1" spans="1:7">
      <c r="A1141" s="455" t="s">
        <v>2100</v>
      </c>
      <c r="B1141" s="317" t="s">
        <v>2101</v>
      </c>
      <c r="C1141" s="363">
        <v>0</v>
      </c>
      <c r="D1141" s="363">
        <v>0</v>
      </c>
      <c r="E1141" s="329" t="str">
        <f t="shared" si="51"/>
        <v/>
      </c>
      <c r="F1141" s="293" t="str">
        <f t="shared" si="52"/>
        <v>否</v>
      </c>
      <c r="G1141" s="173" t="str">
        <f t="shared" si="53"/>
        <v>款</v>
      </c>
    </row>
    <row r="1142" ht="36" hidden="1" customHeight="1" spans="1:7">
      <c r="A1142" s="322">
        <v>2179902</v>
      </c>
      <c r="B1142" s="322" t="s">
        <v>2102</v>
      </c>
      <c r="C1142" s="363"/>
      <c r="D1142" s="323"/>
      <c r="E1142" s="327" t="str">
        <f t="shared" si="51"/>
        <v/>
      </c>
      <c r="F1142" s="293" t="str">
        <f t="shared" si="52"/>
        <v>否</v>
      </c>
      <c r="G1142" s="173" t="str">
        <f t="shared" si="53"/>
        <v>项</v>
      </c>
    </row>
    <row r="1143" ht="36" hidden="1" customHeight="1" spans="1:7">
      <c r="A1143" s="322">
        <v>2179999</v>
      </c>
      <c r="B1143" s="322" t="s">
        <v>2099</v>
      </c>
      <c r="C1143" s="363"/>
      <c r="D1143" s="323"/>
      <c r="E1143" s="327" t="str">
        <f t="shared" si="51"/>
        <v/>
      </c>
      <c r="F1143" s="293" t="str">
        <f t="shared" si="52"/>
        <v>否</v>
      </c>
      <c r="G1143" s="173" t="str">
        <f t="shared" si="53"/>
        <v>项</v>
      </c>
    </row>
    <row r="1144" ht="36" hidden="1" customHeight="1" spans="1:7">
      <c r="A1144" s="317" t="s">
        <v>2103</v>
      </c>
      <c r="B1144" s="466" t="s">
        <v>557</v>
      </c>
      <c r="C1144" s="363"/>
      <c r="D1144" s="363"/>
      <c r="E1144" s="329" t="str">
        <f t="shared" si="51"/>
        <v/>
      </c>
      <c r="F1144" s="293" t="str">
        <f t="shared" si="52"/>
        <v>否</v>
      </c>
      <c r="G1144" s="173" t="str">
        <f t="shared" si="53"/>
        <v>项</v>
      </c>
    </row>
    <row r="1145" ht="36" customHeight="1" spans="1:7">
      <c r="A1145" s="455" t="s">
        <v>139</v>
      </c>
      <c r="B1145" s="317" t="s">
        <v>140</v>
      </c>
      <c r="C1145" s="363">
        <v>0</v>
      </c>
      <c r="D1145" s="363">
        <v>0</v>
      </c>
      <c r="E1145" s="329" t="str">
        <f t="shared" si="51"/>
        <v/>
      </c>
      <c r="F1145" s="293" t="str">
        <f t="shared" si="52"/>
        <v>是</v>
      </c>
      <c r="G1145" s="173" t="str">
        <f t="shared" si="53"/>
        <v>类</v>
      </c>
    </row>
    <row r="1146" ht="36" hidden="1" customHeight="1" spans="1:7">
      <c r="A1146" s="455" t="s">
        <v>2104</v>
      </c>
      <c r="B1146" s="317" t="s">
        <v>2105</v>
      </c>
      <c r="C1146" s="363">
        <v>0</v>
      </c>
      <c r="D1146" s="363">
        <v>0</v>
      </c>
      <c r="E1146" s="329" t="str">
        <f t="shared" si="51"/>
        <v/>
      </c>
      <c r="F1146" s="293" t="str">
        <f t="shared" si="52"/>
        <v>否</v>
      </c>
      <c r="G1146" s="173" t="str">
        <f t="shared" si="53"/>
        <v>款</v>
      </c>
    </row>
    <row r="1147" ht="36" hidden="1" customHeight="1" spans="1:7">
      <c r="A1147" s="455" t="s">
        <v>2106</v>
      </c>
      <c r="B1147" s="317" t="s">
        <v>2107</v>
      </c>
      <c r="C1147" s="363">
        <v>0</v>
      </c>
      <c r="D1147" s="363">
        <v>0</v>
      </c>
      <c r="E1147" s="329" t="str">
        <f t="shared" si="51"/>
        <v/>
      </c>
      <c r="F1147" s="293" t="str">
        <f t="shared" si="52"/>
        <v>否</v>
      </c>
      <c r="G1147" s="173" t="str">
        <f t="shared" si="53"/>
        <v>款</v>
      </c>
    </row>
    <row r="1148" ht="36" hidden="1" customHeight="1" spans="1:7">
      <c r="A1148" s="455" t="s">
        <v>2108</v>
      </c>
      <c r="B1148" s="317" t="s">
        <v>2109</v>
      </c>
      <c r="C1148" s="363">
        <v>0</v>
      </c>
      <c r="D1148" s="363">
        <v>0</v>
      </c>
      <c r="E1148" s="329" t="str">
        <f t="shared" si="51"/>
        <v/>
      </c>
      <c r="F1148" s="293" t="str">
        <f t="shared" si="52"/>
        <v>否</v>
      </c>
      <c r="G1148" s="173" t="str">
        <f t="shared" si="53"/>
        <v>款</v>
      </c>
    </row>
    <row r="1149" ht="36" hidden="1" customHeight="1" spans="1:7">
      <c r="A1149" s="455" t="s">
        <v>2110</v>
      </c>
      <c r="B1149" s="317" t="s">
        <v>2111</v>
      </c>
      <c r="C1149" s="363">
        <v>0</v>
      </c>
      <c r="D1149" s="363">
        <v>0</v>
      </c>
      <c r="E1149" s="329" t="str">
        <f t="shared" si="51"/>
        <v/>
      </c>
      <c r="F1149" s="293" t="str">
        <f t="shared" si="52"/>
        <v>否</v>
      </c>
      <c r="G1149" s="173" t="str">
        <f t="shared" si="53"/>
        <v>款</v>
      </c>
    </row>
    <row r="1150" ht="36" hidden="1" customHeight="1" spans="1:7">
      <c r="A1150" s="455" t="s">
        <v>2112</v>
      </c>
      <c r="B1150" s="317" t="s">
        <v>2113</v>
      </c>
      <c r="C1150" s="363">
        <v>0</v>
      </c>
      <c r="D1150" s="363">
        <v>0</v>
      </c>
      <c r="E1150" s="329" t="str">
        <f t="shared" si="51"/>
        <v/>
      </c>
      <c r="F1150" s="293" t="str">
        <f t="shared" si="52"/>
        <v>否</v>
      </c>
      <c r="G1150" s="173" t="str">
        <f t="shared" si="53"/>
        <v>款</v>
      </c>
    </row>
    <row r="1151" ht="36" hidden="1" customHeight="1" spans="1:7">
      <c r="A1151" s="455" t="s">
        <v>2114</v>
      </c>
      <c r="B1151" s="317" t="s">
        <v>2115</v>
      </c>
      <c r="C1151" s="363">
        <v>0</v>
      </c>
      <c r="D1151" s="363">
        <v>0</v>
      </c>
      <c r="E1151" s="329" t="str">
        <f t="shared" si="51"/>
        <v/>
      </c>
      <c r="F1151" s="293" t="str">
        <f t="shared" si="52"/>
        <v>否</v>
      </c>
      <c r="G1151" s="173" t="str">
        <f t="shared" si="53"/>
        <v>款</v>
      </c>
    </row>
    <row r="1152" ht="36" hidden="1" customHeight="1" spans="1:7">
      <c r="A1152" s="455" t="s">
        <v>2116</v>
      </c>
      <c r="B1152" s="317" t="s">
        <v>2117</v>
      </c>
      <c r="C1152" s="363">
        <v>0</v>
      </c>
      <c r="D1152" s="363">
        <v>0</v>
      </c>
      <c r="E1152" s="329" t="str">
        <f t="shared" si="51"/>
        <v/>
      </c>
      <c r="F1152" s="293" t="str">
        <f t="shared" si="52"/>
        <v>否</v>
      </c>
      <c r="G1152" s="173" t="str">
        <f t="shared" si="53"/>
        <v>款</v>
      </c>
    </row>
    <row r="1153" ht="36" hidden="1" customHeight="1" spans="1:7">
      <c r="A1153" s="455" t="s">
        <v>2118</v>
      </c>
      <c r="B1153" s="317" t="s">
        <v>2119</v>
      </c>
      <c r="C1153" s="363">
        <v>0</v>
      </c>
      <c r="D1153" s="363">
        <v>0</v>
      </c>
      <c r="E1153" s="329" t="str">
        <f t="shared" si="51"/>
        <v/>
      </c>
      <c r="F1153" s="293" t="str">
        <f t="shared" si="52"/>
        <v>否</v>
      </c>
      <c r="G1153" s="173" t="str">
        <f t="shared" si="53"/>
        <v>款</v>
      </c>
    </row>
    <row r="1154" ht="36" hidden="1" customHeight="1" spans="1:7">
      <c r="A1154" s="455" t="s">
        <v>2120</v>
      </c>
      <c r="B1154" s="317" t="s">
        <v>2121</v>
      </c>
      <c r="C1154" s="363">
        <v>0</v>
      </c>
      <c r="D1154" s="363">
        <v>0</v>
      </c>
      <c r="E1154" s="329" t="str">
        <f t="shared" si="51"/>
        <v/>
      </c>
      <c r="F1154" s="293" t="str">
        <f t="shared" si="52"/>
        <v>否</v>
      </c>
      <c r="G1154" s="173" t="str">
        <f t="shared" si="53"/>
        <v>款</v>
      </c>
    </row>
    <row r="1155" ht="36" customHeight="1" spans="1:7">
      <c r="A1155" s="455" t="s">
        <v>141</v>
      </c>
      <c r="B1155" s="317" t="s">
        <v>142</v>
      </c>
      <c r="C1155" s="363">
        <v>1375</v>
      </c>
      <c r="D1155" s="363">
        <v>1904</v>
      </c>
      <c r="E1155" s="329">
        <f t="shared" si="51"/>
        <v>0.385</v>
      </c>
      <c r="F1155" s="293" t="str">
        <f t="shared" si="52"/>
        <v>是</v>
      </c>
      <c r="G1155" s="173" t="str">
        <f t="shared" si="53"/>
        <v>类</v>
      </c>
    </row>
    <row r="1156" ht="36" hidden="1" customHeight="1" spans="1:7">
      <c r="A1156" s="455" t="s">
        <v>2122</v>
      </c>
      <c r="B1156" s="317" t="s">
        <v>2123</v>
      </c>
      <c r="C1156" s="363">
        <v>1315</v>
      </c>
      <c r="D1156" s="363">
        <v>1858</v>
      </c>
      <c r="E1156" s="329">
        <f t="shared" ref="E1156:E1219" si="54">IF(C1156&gt;0,D1156/C1156-1,IF(C1156&lt;0,-(D1156/C1156-1),""))</f>
        <v>0.413</v>
      </c>
      <c r="F1156" s="293" t="str">
        <f t="shared" ref="F1156:F1219" si="55">IF(LEN(A1156)=3,"是",IF(B1156&lt;&gt;"",IF(SUM(C1156:D1156)&lt;&gt;0,"是","否"),"是"))</f>
        <v>是</v>
      </c>
      <c r="G1156" s="173" t="str">
        <f t="shared" ref="G1156:G1219" si="56">IF(LEN(A1156)=3,"类",IF(LEN(A1156)=5,"款","项"))</f>
        <v>款</v>
      </c>
    </row>
    <row r="1157" ht="36" hidden="1" customHeight="1" spans="1:7">
      <c r="A1157" s="456" t="s">
        <v>2124</v>
      </c>
      <c r="B1157" s="322" t="s">
        <v>177</v>
      </c>
      <c r="C1157" s="363">
        <v>889</v>
      </c>
      <c r="D1157" s="323">
        <v>889</v>
      </c>
      <c r="E1157" s="327">
        <f t="shared" si="54"/>
        <v>0</v>
      </c>
      <c r="F1157" s="293" t="str">
        <f t="shared" si="55"/>
        <v>是</v>
      </c>
      <c r="G1157" s="173" t="str">
        <f t="shared" si="56"/>
        <v>项</v>
      </c>
    </row>
    <row r="1158" ht="36" hidden="1" customHeight="1" spans="1:7">
      <c r="A1158" s="456" t="s">
        <v>2125</v>
      </c>
      <c r="B1158" s="322" t="s">
        <v>179</v>
      </c>
      <c r="C1158" s="363">
        <v>30</v>
      </c>
      <c r="D1158" s="323">
        <v>95</v>
      </c>
      <c r="E1158" s="327">
        <f t="shared" si="54"/>
        <v>2.167</v>
      </c>
      <c r="F1158" s="293" t="str">
        <f t="shared" si="55"/>
        <v>是</v>
      </c>
      <c r="G1158" s="173" t="str">
        <f t="shared" si="56"/>
        <v>项</v>
      </c>
    </row>
    <row r="1159" ht="36" hidden="1" customHeight="1" spans="1:7">
      <c r="A1159" s="456" t="s">
        <v>2126</v>
      </c>
      <c r="B1159" s="322" t="s">
        <v>181</v>
      </c>
      <c r="C1159" s="363">
        <v>0</v>
      </c>
      <c r="D1159" s="323">
        <v>0</v>
      </c>
      <c r="E1159" s="327" t="str">
        <f t="shared" si="54"/>
        <v/>
      </c>
      <c r="F1159" s="293" t="str">
        <f t="shared" si="55"/>
        <v>否</v>
      </c>
      <c r="G1159" s="173" t="str">
        <f t="shared" si="56"/>
        <v>项</v>
      </c>
    </row>
    <row r="1160" ht="36" hidden="1" customHeight="1" spans="1:7">
      <c r="A1160" s="456" t="s">
        <v>2127</v>
      </c>
      <c r="B1160" s="322" t="s">
        <v>2128</v>
      </c>
      <c r="C1160" s="363"/>
      <c r="D1160" s="323"/>
      <c r="E1160" s="327" t="str">
        <f t="shared" si="54"/>
        <v/>
      </c>
      <c r="F1160" s="293" t="str">
        <f t="shared" si="55"/>
        <v>否</v>
      </c>
      <c r="G1160" s="173" t="str">
        <f t="shared" si="56"/>
        <v>项</v>
      </c>
    </row>
    <row r="1161" ht="36" hidden="1" customHeight="1" spans="1:7">
      <c r="A1161" s="456" t="s">
        <v>2129</v>
      </c>
      <c r="B1161" s="322" t="s">
        <v>2130</v>
      </c>
      <c r="C1161" s="363">
        <v>142</v>
      </c>
      <c r="D1161" s="323">
        <v>850</v>
      </c>
      <c r="E1161" s="327">
        <f t="shared" si="54"/>
        <v>4.986</v>
      </c>
      <c r="F1161" s="293" t="str">
        <f t="shared" si="55"/>
        <v>是</v>
      </c>
      <c r="G1161" s="173" t="str">
        <f t="shared" si="56"/>
        <v>项</v>
      </c>
    </row>
    <row r="1162" ht="36" hidden="1" customHeight="1" spans="1:7">
      <c r="A1162" s="456" t="s">
        <v>2131</v>
      </c>
      <c r="B1162" s="322" t="s">
        <v>2132</v>
      </c>
      <c r="C1162" s="363">
        <v>0</v>
      </c>
      <c r="D1162" s="323">
        <v>0</v>
      </c>
      <c r="E1162" s="327" t="str">
        <f t="shared" si="54"/>
        <v/>
      </c>
      <c r="F1162" s="293" t="str">
        <f t="shared" si="55"/>
        <v>否</v>
      </c>
      <c r="G1162" s="173" t="str">
        <f t="shared" si="56"/>
        <v>项</v>
      </c>
    </row>
    <row r="1163" ht="36" hidden="1" customHeight="1" spans="1:7">
      <c r="A1163" s="456" t="s">
        <v>2133</v>
      </c>
      <c r="B1163" s="322" t="s">
        <v>2134</v>
      </c>
      <c r="C1163" s="363">
        <v>0</v>
      </c>
      <c r="D1163" s="323">
        <v>0</v>
      </c>
      <c r="E1163" s="327" t="str">
        <f t="shared" si="54"/>
        <v/>
      </c>
      <c r="F1163" s="293" t="str">
        <f t="shared" si="55"/>
        <v>否</v>
      </c>
      <c r="G1163" s="173" t="str">
        <f t="shared" si="56"/>
        <v>项</v>
      </c>
    </row>
    <row r="1164" ht="36" hidden="1" customHeight="1" spans="1:7">
      <c r="A1164" s="456" t="s">
        <v>2135</v>
      </c>
      <c r="B1164" s="322" t="s">
        <v>2136</v>
      </c>
      <c r="C1164" s="363">
        <v>16</v>
      </c>
      <c r="D1164" s="323">
        <v>8</v>
      </c>
      <c r="E1164" s="327">
        <f t="shared" si="54"/>
        <v>-0.5</v>
      </c>
      <c r="F1164" s="293" t="str">
        <f t="shared" si="55"/>
        <v>是</v>
      </c>
      <c r="G1164" s="173" t="str">
        <f t="shared" si="56"/>
        <v>项</v>
      </c>
    </row>
    <row r="1165" ht="36" hidden="1" customHeight="1" spans="1:7">
      <c r="A1165" s="456" t="s">
        <v>2137</v>
      </c>
      <c r="B1165" s="322" t="s">
        <v>2138</v>
      </c>
      <c r="C1165" s="363"/>
      <c r="D1165" s="323"/>
      <c r="E1165" s="327" t="str">
        <f t="shared" si="54"/>
        <v/>
      </c>
      <c r="F1165" s="293" t="str">
        <f t="shared" si="55"/>
        <v>否</v>
      </c>
      <c r="G1165" s="173" t="str">
        <f t="shared" si="56"/>
        <v>项</v>
      </c>
    </row>
    <row r="1166" ht="36" hidden="1" customHeight="1" spans="1:7">
      <c r="A1166" s="456" t="s">
        <v>2139</v>
      </c>
      <c r="B1166" s="322" t="s">
        <v>2140</v>
      </c>
      <c r="C1166" s="363">
        <v>0</v>
      </c>
      <c r="D1166" s="323">
        <v>0</v>
      </c>
      <c r="E1166" s="327" t="str">
        <f t="shared" si="54"/>
        <v/>
      </c>
      <c r="F1166" s="293" t="str">
        <f t="shared" si="55"/>
        <v>否</v>
      </c>
      <c r="G1166" s="173" t="str">
        <f t="shared" si="56"/>
        <v>项</v>
      </c>
    </row>
    <row r="1167" ht="36" hidden="1" customHeight="1" spans="1:7">
      <c r="A1167" s="456" t="s">
        <v>2141</v>
      </c>
      <c r="B1167" s="322" t="s">
        <v>2142</v>
      </c>
      <c r="C1167" s="363">
        <v>113</v>
      </c>
      <c r="D1167" s="323">
        <v>0</v>
      </c>
      <c r="E1167" s="327">
        <f t="shared" si="54"/>
        <v>-1</v>
      </c>
      <c r="F1167" s="293" t="str">
        <f t="shared" si="55"/>
        <v>是</v>
      </c>
      <c r="G1167" s="173" t="str">
        <f t="shared" si="56"/>
        <v>项</v>
      </c>
    </row>
    <row r="1168" ht="36" hidden="1" customHeight="1" spans="1:7">
      <c r="A1168" s="456" t="s">
        <v>2143</v>
      </c>
      <c r="B1168" s="322" t="s">
        <v>2144</v>
      </c>
      <c r="C1168" s="363">
        <v>0</v>
      </c>
      <c r="D1168" s="323">
        <v>0</v>
      </c>
      <c r="E1168" s="327" t="str">
        <f t="shared" si="54"/>
        <v/>
      </c>
      <c r="F1168" s="293" t="str">
        <f t="shared" si="55"/>
        <v>否</v>
      </c>
      <c r="G1168" s="173" t="str">
        <f t="shared" si="56"/>
        <v>项</v>
      </c>
    </row>
    <row r="1169" ht="36" hidden="1" customHeight="1" spans="1:7">
      <c r="A1169" s="456" t="s">
        <v>2145</v>
      </c>
      <c r="B1169" s="322" t="s">
        <v>2146</v>
      </c>
      <c r="C1169" s="363">
        <v>0</v>
      </c>
      <c r="D1169" s="323">
        <v>0</v>
      </c>
      <c r="E1169" s="327" t="str">
        <f t="shared" si="54"/>
        <v/>
      </c>
      <c r="F1169" s="293" t="str">
        <f t="shared" si="55"/>
        <v>否</v>
      </c>
      <c r="G1169" s="173" t="str">
        <f t="shared" si="56"/>
        <v>项</v>
      </c>
    </row>
    <row r="1170" ht="36" hidden="1" customHeight="1" spans="1:7">
      <c r="A1170" s="456" t="s">
        <v>2147</v>
      </c>
      <c r="B1170" s="322" t="s">
        <v>2148</v>
      </c>
      <c r="C1170" s="363">
        <v>0</v>
      </c>
      <c r="D1170" s="323">
        <v>0</v>
      </c>
      <c r="E1170" s="327" t="str">
        <f t="shared" si="54"/>
        <v/>
      </c>
      <c r="F1170" s="293" t="str">
        <f t="shared" si="55"/>
        <v>否</v>
      </c>
      <c r="G1170" s="173" t="str">
        <f t="shared" si="56"/>
        <v>项</v>
      </c>
    </row>
    <row r="1171" ht="36" hidden="1" customHeight="1" spans="1:7">
      <c r="A1171" s="456" t="s">
        <v>2149</v>
      </c>
      <c r="B1171" s="322" t="s">
        <v>2150</v>
      </c>
      <c r="C1171" s="363"/>
      <c r="D1171" s="323">
        <v>0</v>
      </c>
      <c r="E1171" s="327" t="str">
        <f t="shared" si="54"/>
        <v/>
      </c>
      <c r="F1171" s="293" t="str">
        <f t="shared" si="55"/>
        <v>否</v>
      </c>
      <c r="G1171" s="173" t="str">
        <f t="shared" si="56"/>
        <v>项</v>
      </c>
    </row>
    <row r="1172" ht="36" hidden="1" customHeight="1" spans="1:7">
      <c r="A1172" s="456" t="s">
        <v>2151</v>
      </c>
      <c r="B1172" s="322" t="s">
        <v>2152</v>
      </c>
      <c r="C1172" s="363"/>
      <c r="D1172" s="323">
        <v>0</v>
      </c>
      <c r="E1172" s="327" t="str">
        <f t="shared" si="54"/>
        <v/>
      </c>
      <c r="F1172" s="293" t="str">
        <f t="shared" si="55"/>
        <v>否</v>
      </c>
      <c r="G1172" s="173" t="str">
        <f t="shared" si="56"/>
        <v>项</v>
      </c>
    </row>
    <row r="1173" ht="36" hidden="1" customHeight="1" spans="1:7">
      <c r="A1173" s="456" t="s">
        <v>2153</v>
      </c>
      <c r="B1173" s="322" t="s">
        <v>2154</v>
      </c>
      <c r="C1173" s="363"/>
      <c r="D1173" s="323">
        <v>0</v>
      </c>
      <c r="E1173" s="327" t="str">
        <f t="shared" si="54"/>
        <v/>
      </c>
      <c r="F1173" s="293" t="str">
        <f t="shared" si="55"/>
        <v>否</v>
      </c>
      <c r="G1173" s="173" t="str">
        <f t="shared" si="56"/>
        <v>项</v>
      </c>
    </row>
    <row r="1174" ht="36" hidden="1" customHeight="1" spans="1:7">
      <c r="A1174" s="456" t="s">
        <v>2155</v>
      </c>
      <c r="B1174" s="322" t="s">
        <v>2156</v>
      </c>
      <c r="C1174" s="363"/>
      <c r="D1174" s="323">
        <v>0</v>
      </c>
      <c r="E1174" s="327" t="str">
        <f t="shared" si="54"/>
        <v/>
      </c>
      <c r="F1174" s="293" t="str">
        <f t="shared" si="55"/>
        <v>否</v>
      </c>
      <c r="G1174" s="173" t="str">
        <f t="shared" si="56"/>
        <v>项</v>
      </c>
    </row>
    <row r="1175" ht="36" hidden="1" customHeight="1" spans="1:7">
      <c r="A1175" s="456" t="s">
        <v>2157</v>
      </c>
      <c r="B1175" s="322" t="s">
        <v>2158</v>
      </c>
      <c r="C1175" s="363"/>
      <c r="D1175" s="323">
        <v>0</v>
      </c>
      <c r="E1175" s="327" t="str">
        <f t="shared" si="54"/>
        <v/>
      </c>
      <c r="F1175" s="293" t="str">
        <f t="shared" si="55"/>
        <v>否</v>
      </c>
      <c r="G1175" s="173" t="str">
        <f t="shared" si="56"/>
        <v>项</v>
      </c>
    </row>
    <row r="1176" ht="36" hidden="1" customHeight="1" spans="1:7">
      <c r="A1176" s="456" t="s">
        <v>2159</v>
      </c>
      <c r="B1176" s="322" t="s">
        <v>2160</v>
      </c>
      <c r="C1176" s="363"/>
      <c r="D1176" s="323">
        <v>0</v>
      </c>
      <c r="E1176" s="327" t="str">
        <f t="shared" si="54"/>
        <v/>
      </c>
      <c r="F1176" s="293" t="str">
        <f t="shared" si="55"/>
        <v>否</v>
      </c>
      <c r="G1176" s="173" t="str">
        <f t="shared" si="56"/>
        <v>项</v>
      </c>
    </row>
    <row r="1177" ht="36" hidden="1" customHeight="1" spans="1:7">
      <c r="A1177" s="456" t="s">
        <v>2161</v>
      </c>
      <c r="B1177" s="322" t="s">
        <v>2162</v>
      </c>
      <c r="C1177" s="363"/>
      <c r="D1177" s="323">
        <v>0</v>
      </c>
      <c r="E1177" s="327" t="str">
        <f t="shared" si="54"/>
        <v/>
      </c>
      <c r="F1177" s="293" t="str">
        <f t="shared" si="55"/>
        <v>否</v>
      </c>
      <c r="G1177" s="173" t="str">
        <f t="shared" si="56"/>
        <v>项</v>
      </c>
    </row>
    <row r="1178" ht="36" hidden="1" customHeight="1" spans="1:7">
      <c r="A1178" s="456" t="s">
        <v>2163</v>
      </c>
      <c r="B1178" s="322" t="s">
        <v>2164</v>
      </c>
      <c r="C1178" s="363"/>
      <c r="D1178" s="323">
        <v>0</v>
      </c>
      <c r="E1178" s="327" t="str">
        <f t="shared" si="54"/>
        <v/>
      </c>
      <c r="F1178" s="293" t="str">
        <f t="shared" si="55"/>
        <v>否</v>
      </c>
      <c r="G1178" s="173" t="str">
        <f t="shared" si="56"/>
        <v>项</v>
      </c>
    </row>
    <row r="1179" ht="36" hidden="1" customHeight="1" spans="1:7">
      <c r="A1179" s="456" t="s">
        <v>2165</v>
      </c>
      <c r="B1179" s="322" t="s">
        <v>2166</v>
      </c>
      <c r="C1179" s="363"/>
      <c r="D1179" s="323">
        <v>0</v>
      </c>
      <c r="E1179" s="327" t="str">
        <f t="shared" si="54"/>
        <v/>
      </c>
      <c r="F1179" s="293" t="str">
        <f t="shared" si="55"/>
        <v>否</v>
      </c>
      <c r="G1179" s="173" t="str">
        <f t="shared" si="56"/>
        <v>项</v>
      </c>
    </row>
    <row r="1180" ht="36" hidden="1" customHeight="1" spans="1:7">
      <c r="A1180" s="456" t="s">
        <v>2167</v>
      </c>
      <c r="B1180" s="322" t="s">
        <v>2168</v>
      </c>
      <c r="C1180" s="363"/>
      <c r="D1180" s="323"/>
      <c r="E1180" s="327" t="str">
        <f t="shared" si="54"/>
        <v/>
      </c>
      <c r="F1180" s="293" t="str">
        <f t="shared" si="55"/>
        <v>否</v>
      </c>
      <c r="G1180" s="173" t="str">
        <f t="shared" si="56"/>
        <v>项</v>
      </c>
    </row>
    <row r="1181" ht="36" hidden="1" customHeight="1" spans="1:7">
      <c r="A1181" s="456" t="s">
        <v>2169</v>
      </c>
      <c r="B1181" s="322" t="s">
        <v>195</v>
      </c>
      <c r="C1181" s="363">
        <v>0</v>
      </c>
      <c r="D1181" s="323">
        <v>0</v>
      </c>
      <c r="E1181" s="327" t="str">
        <f t="shared" si="54"/>
        <v/>
      </c>
      <c r="F1181" s="293" t="str">
        <f t="shared" si="55"/>
        <v>否</v>
      </c>
      <c r="G1181" s="173" t="str">
        <f t="shared" si="56"/>
        <v>项</v>
      </c>
    </row>
    <row r="1182" ht="36" hidden="1" customHeight="1" spans="1:7">
      <c r="A1182" s="456" t="s">
        <v>2170</v>
      </c>
      <c r="B1182" s="322" t="s">
        <v>2171</v>
      </c>
      <c r="C1182" s="363">
        <v>125</v>
      </c>
      <c r="D1182" s="323">
        <v>16</v>
      </c>
      <c r="E1182" s="327">
        <f t="shared" si="54"/>
        <v>-0.872</v>
      </c>
      <c r="F1182" s="293" t="str">
        <f t="shared" si="55"/>
        <v>是</v>
      </c>
      <c r="G1182" s="173" t="str">
        <f t="shared" si="56"/>
        <v>项</v>
      </c>
    </row>
    <row r="1183" ht="36" hidden="1" customHeight="1" spans="1:7">
      <c r="A1183" s="455" t="s">
        <v>2172</v>
      </c>
      <c r="B1183" s="317" t="s">
        <v>2173</v>
      </c>
      <c r="C1183" s="363">
        <v>60</v>
      </c>
      <c r="D1183" s="363">
        <v>46</v>
      </c>
      <c r="E1183" s="329">
        <f t="shared" si="54"/>
        <v>-0.233</v>
      </c>
      <c r="F1183" s="293" t="str">
        <f t="shared" si="55"/>
        <v>是</v>
      </c>
      <c r="G1183" s="173" t="str">
        <f t="shared" si="56"/>
        <v>款</v>
      </c>
    </row>
    <row r="1184" ht="36" hidden="1" customHeight="1" spans="1:7">
      <c r="A1184" s="456" t="s">
        <v>2174</v>
      </c>
      <c r="B1184" s="322" t="s">
        <v>177</v>
      </c>
      <c r="C1184" s="363">
        <v>35</v>
      </c>
      <c r="D1184" s="323">
        <v>36</v>
      </c>
      <c r="E1184" s="327">
        <f t="shared" si="54"/>
        <v>0.029</v>
      </c>
      <c r="F1184" s="293" t="str">
        <f t="shared" si="55"/>
        <v>是</v>
      </c>
      <c r="G1184" s="173" t="str">
        <f t="shared" si="56"/>
        <v>项</v>
      </c>
    </row>
    <row r="1185" ht="36" hidden="1" customHeight="1" spans="1:7">
      <c r="A1185" s="456" t="s">
        <v>2175</v>
      </c>
      <c r="B1185" s="322" t="s">
        <v>179</v>
      </c>
      <c r="C1185" s="363">
        <v>0</v>
      </c>
      <c r="D1185" s="323">
        <v>10</v>
      </c>
      <c r="E1185" s="327" t="str">
        <f t="shared" si="54"/>
        <v/>
      </c>
      <c r="F1185" s="293" t="str">
        <f t="shared" si="55"/>
        <v>是</v>
      </c>
      <c r="G1185" s="173" t="str">
        <f t="shared" si="56"/>
        <v>项</v>
      </c>
    </row>
    <row r="1186" ht="36" hidden="1" customHeight="1" spans="1:7">
      <c r="A1186" s="456" t="s">
        <v>2176</v>
      </c>
      <c r="B1186" s="322" t="s">
        <v>181</v>
      </c>
      <c r="C1186" s="363">
        <v>0</v>
      </c>
      <c r="D1186" s="323">
        <v>0</v>
      </c>
      <c r="E1186" s="327" t="str">
        <f t="shared" si="54"/>
        <v/>
      </c>
      <c r="F1186" s="293" t="str">
        <f t="shared" si="55"/>
        <v>否</v>
      </c>
      <c r="G1186" s="173" t="str">
        <f t="shared" si="56"/>
        <v>项</v>
      </c>
    </row>
    <row r="1187" ht="36" hidden="1" customHeight="1" spans="1:7">
      <c r="A1187" s="456" t="s">
        <v>2177</v>
      </c>
      <c r="B1187" s="322" t="s">
        <v>2178</v>
      </c>
      <c r="C1187" s="363">
        <v>0</v>
      </c>
      <c r="D1187" s="323">
        <v>0</v>
      </c>
      <c r="E1187" s="327" t="str">
        <f t="shared" si="54"/>
        <v/>
      </c>
      <c r="F1187" s="293" t="str">
        <f t="shared" si="55"/>
        <v>否</v>
      </c>
      <c r="G1187" s="173" t="str">
        <f t="shared" si="56"/>
        <v>项</v>
      </c>
    </row>
    <row r="1188" ht="36" hidden="1" customHeight="1" spans="1:7">
      <c r="A1188" s="456" t="s">
        <v>2179</v>
      </c>
      <c r="B1188" s="322" t="s">
        <v>2180</v>
      </c>
      <c r="C1188" s="363">
        <v>0</v>
      </c>
      <c r="D1188" s="323">
        <v>0</v>
      </c>
      <c r="E1188" s="327" t="str">
        <f t="shared" si="54"/>
        <v/>
      </c>
      <c r="F1188" s="293" t="str">
        <f t="shared" si="55"/>
        <v>否</v>
      </c>
      <c r="G1188" s="173" t="str">
        <f t="shared" si="56"/>
        <v>项</v>
      </c>
    </row>
    <row r="1189" ht="36" hidden="1" customHeight="1" spans="1:7">
      <c r="A1189" s="456" t="s">
        <v>2181</v>
      </c>
      <c r="B1189" s="322" t="s">
        <v>2182</v>
      </c>
      <c r="C1189" s="363">
        <v>0</v>
      </c>
      <c r="D1189" s="323">
        <v>0</v>
      </c>
      <c r="E1189" s="327" t="str">
        <f t="shared" si="54"/>
        <v/>
      </c>
      <c r="F1189" s="293" t="str">
        <f t="shared" si="55"/>
        <v>否</v>
      </c>
      <c r="G1189" s="173" t="str">
        <f t="shared" si="56"/>
        <v>项</v>
      </c>
    </row>
    <row r="1190" ht="36" hidden="1" customHeight="1" spans="1:7">
      <c r="A1190" s="456" t="s">
        <v>2183</v>
      </c>
      <c r="B1190" s="322" t="s">
        <v>2184</v>
      </c>
      <c r="C1190" s="363">
        <v>0</v>
      </c>
      <c r="D1190" s="323">
        <v>0</v>
      </c>
      <c r="E1190" s="327" t="str">
        <f t="shared" si="54"/>
        <v/>
      </c>
      <c r="F1190" s="293" t="str">
        <f t="shared" si="55"/>
        <v>否</v>
      </c>
      <c r="G1190" s="173" t="str">
        <f t="shared" si="56"/>
        <v>项</v>
      </c>
    </row>
    <row r="1191" ht="36" hidden="1" customHeight="1" spans="1:7">
      <c r="A1191" s="456" t="s">
        <v>2185</v>
      </c>
      <c r="B1191" s="322" t="s">
        <v>2186</v>
      </c>
      <c r="C1191" s="363">
        <v>25</v>
      </c>
      <c r="D1191" s="323">
        <v>0</v>
      </c>
      <c r="E1191" s="327">
        <f t="shared" si="54"/>
        <v>-1</v>
      </c>
      <c r="F1191" s="293" t="str">
        <f t="shared" si="55"/>
        <v>是</v>
      </c>
      <c r="G1191" s="173" t="str">
        <f t="shared" si="56"/>
        <v>项</v>
      </c>
    </row>
    <row r="1192" ht="36" hidden="1" customHeight="1" spans="1:7">
      <c r="A1192" s="456" t="s">
        <v>2187</v>
      </c>
      <c r="B1192" s="322" t="s">
        <v>2188</v>
      </c>
      <c r="C1192" s="363">
        <v>0</v>
      </c>
      <c r="D1192" s="323">
        <v>0</v>
      </c>
      <c r="E1192" s="327" t="str">
        <f t="shared" si="54"/>
        <v/>
      </c>
      <c r="F1192" s="293" t="str">
        <f t="shared" si="55"/>
        <v>否</v>
      </c>
      <c r="G1192" s="173" t="str">
        <f t="shared" si="56"/>
        <v>项</v>
      </c>
    </row>
    <row r="1193" ht="36" hidden="1" customHeight="1" spans="1:7">
      <c r="A1193" s="456" t="s">
        <v>2189</v>
      </c>
      <c r="B1193" s="322" t="s">
        <v>2190</v>
      </c>
      <c r="C1193" s="363">
        <v>0</v>
      </c>
      <c r="D1193" s="323">
        <v>0</v>
      </c>
      <c r="E1193" s="327" t="str">
        <f t="shared" si="54"/>
        <v/>
      </c>
      <c r="F1193" s="293" t="str">
        <f t="shared" si="55"/>
        <v>否</v>
      </c>
      <c r="G1193" s="173" t="str">
        <f t="shared" si="56"/>
        <v>项</v>
      </c>
    </row>
    <row r="1194" ht="36" hidden="1" customHeight="1" spans="1:7">
      <c r="A1194" s="456" t="s">
        <v>2191</v>
      </c>
      <c r="B1194" s="322" t="s">
        <v>2192</v>
      </c>
      <c r="C1194" s="363">
        <v>0</v>
      </c>
      <c r="D1194" s="323">
        <v>0</v>
      </c>
      <c r="E1194" s="327" t="str">
        <f t="shared" si="54"/>
        <v/>
      </c>
      <c r="F1194" s="293" t="str">
        <f t="shared" si="55"/>
        <v>否</v>
      </c>
      <c r="G1194" s="173" t="str">
        <f t="shared" si="56"/>
        <v>项</v>
      </c>
    </row>
    <row r="1195" ht="36" hidden="1" customHeight="1" spans="1:7">
      <c r="A1195" s="456" t="s">
        <v>2193</v>
      </c>
      <c r="B1195" s="322" t="s">
        <v>2194</v>
      </c>
      <c r="C1195" s="363">
        <v>0</v>
      </c>
      <c r="D1195" s="323">
        <v>0</v>
      </c>
      <c r="E1195" s="327" t="str">
        <f t="shared" si="54"/>
        <v/>
      </c>
      <c r="F1195" s="293" t="str">
        <f t="shared" si="55"/>
        <v>否</v>
      </c>
      <c r="G1195" s="173" t="str">
        <f t="shared" si="56"/>
        <v>项</v>
      </c>
    </row>
    <row r="1196" ht="36" hidden="1" customHeight="1" spans="1:7">
      <c r="A1196" s="456" t="s">
        <v>2195</v>
      </c>
      <c r="B1196" s="322" t="s">
        <v>2196</v>
      </c>
      <c r="C1196" s="363">
        <v>0</v>
      </c>
      <c r="D1196" s="323">
        <v>0</v>
      </c>
      <c r="E1196" s="327" t="str">
        <f t="shared" si="54"/>
        <v/>
      </c>
      <c r="F1196" s="293" t="str">
        <f t="shared" si="55"/>
        <v>否</v>
      </c>
      <c r="G1196" s="173" t="str">
        <f t="shared" si="56"/>
        <v>项</v>
      </c>
    </row>
    <row r="1197" ht="36" hidden="1" customHeight="1" spans="1:7">
      <c r="A1197" s="456" t="s">
        <v>2197</v>
      </c>
      <c r="B1197" s="322" t="s">
        <v>2198</v>
      </c>
      <c r="C1197" s="363">
        <v>0</v>
      </c>
      <c r="D1197" s="323">
        <v>0</v>
      </c>
      <c r="E1197" s="327" t="str">
        <f t="shared" si="54"/>
        <v/>
      </c>
      <c r="F1197" s="293" t="str">
        <f t="shared" si="55"/>
        <v>否</v>
      </c>
      <c r="G1197" s="173" t="str">
        <f t="shared" si="56"/>
        <v>项</v>
      </c>
    </row>
    <row r="1198" ht="36" hidden="1" customHeight="1" spans="1:7">
      <c r="A1198" s="455" t="s">
        <v>2199</v>
      </c>
      <c r="B1198" s="317" t="s">
        <v>2200</v>
      </c>
      <c r="C1198" s="363">
        <v>0</v>
      </c>
      <c r="D1198" s="363">
        <v>0</v>
      </c>
      <c r="E1198" s="329" t="str">
        <f t="shared" si="54"/>
        <v/>
      </c>
      <c r="F1198" s="293" t="str">
        <f t="shared" si="55"/>
        <v>否</v>
      </c>
      <c r="G1198" s="173" t="str">
        <f t="shared" si="56"/>
        <v>款</v>
      </c>
    </row>
    <row r="1199" ht="36" hidden="1" customHeight="1" spans="1:7">
      <c r="A1199" s="322">
        <v>2209999</v>
      </c>
      <c r="B1199" s="322" t="s">
        <v>2201</v>
      </c>
      <c r="C1199" s="363"/>
      <c r="D1199" s="323"/>
      <c r="E1199" s="327" t="str">
        <f t="shared" si="54"/>
        <v/>
      </c>
      <c r="F1199" s="293" t="str">
        <f t="shared" si="55"/>
        <v>否</v>
      </c>
      <c r="G1199" s="173" t="str">
        <f t="shared" si="56"/>
        <v>项</v>
      </c>
    </row>
    <row r="1200" ht="36" hidden="1" customHeight="1" spans="1:7">
      <c r="A1200" s="317" t="s">
        <v>2202</v>
      </c>
      <c r="B1200" s="466" t="s">
        <v>557</v>
      </c>
      <c r="C1200" s="363"/>
      <c r="D1200" s="467"/>
      <c r="E1200" s="329" t="str">
        <f t="shared" si="54"/>
        <v/>
      </c>
      <c r="F1200" s="293" t="str">
        <f t="shared" si="55"/>
        <v>否</v>
      </c>
      <c r="G1200" s="173" t="str">
        <f t="shared" si="56"/>
        <v>项</v>
      </c>
    </row>
    <row r="1201" ht="36" customHeight="1" spans="1:7">
      <c r="A1201" s="455" t="s">
        <v>143</v>
      </c>
      <c r="B1201" s="317" t="s">
        <v>144</v>
      </c>
      <c r="C1201" s="363">
        <v>5383</v>
      </c>
      <c r="D1201" s="363">
        <v>5732</v>
      </c>
      <c r="E1201" s="329">
        <f t="shared" si="54"/>
        <v>0.065</v>
      </c>
      <c r="F1201" s="293" t="str">
        <f t="shared" si="55"/>
        <v>是</v>
      </c>
      <c r="G1201" s="173" t="str">
        <f t="shared" si="56"/>
        <v>类</v>
      </c>
    </row>
    <row r="1202" ht="36" hidden="1" customHeight="1" spans="1:7">
      <c r="A1202" s="455" t="s">
        <v>2203</v>
      </c>
      <c r="B1202" s="317" t="s">
        <v>2204</v>
      </c>
      <c r="C1202" s="363">
        <v>1392</v>
      </c>
      <c r="D1202" s="363">
        <v>1486</v>
      </c>
      <c r="E1202" s="329">
        <f t="shared" si="54"/>
        <v>0.068</v>
      </c>
      <c r="F1202" s="293" t="str">
        <f t="shared" si="55"/>
        <v>是</v>
      </c>
      <c r="G1202" s="173" t="str">
        <f t="shared" si="56"/>
        <v>款</v>
      </c>
    </row>
    <row r="1203" ht="36" hidden="1" customHeight="1" spans="1:7">
      <c r="A1203" s="456" t="s">
        <v>2205</v>
      </c>
      <c r="B1203" s="322" t="s">
        <v>2206</v>
      </c>
      <c r="C1203" s="363">
        <v>0</v>
      </c>
      <c r="D1203" s="323">
        <v>0</v>
      </c>
      <c r="E1203" s="327" t="str">
        <f t="shared" si="54"/>
        <v/>
      </c>
      <c r="F1203" s="293" t="str">
        <f t="shared" si="55"/>
        <v>否</v>
      </c>
      <c r="G1203" s="173" t="str">
        <f t="shared" si="56"/>
        <v>项</v>
      </c>
    </row>
    <row r="1204" ht="36" hidden="1" customHeight="1" spans="1:7">
      <c r="A1204" s="456" t="s">
        <v>2207</v>
      </c>
      <c r="B1204" s="322" t="s">
        <v>2208</v>
      </c>
      <c r="C1204" s="363">
        <v>0</v>
      </c>
      <c r="D1204" s="323">
        <v>0</v>
      </c>
      <c r="E1204" s="327" t="str">
        <f t="shared" si="54"/>
        <v/>
      </c>
      <c r="F1204" s="293" t="str">
        <f t="shared" si="55"/>
        <v>否</v>
      </c>
      <c r="G1204" s="173" t="str">
        <f t="shared" si="56"/>
        <v>项</v>
      </c>
    </row>
    <row r="1205" ht="36" hidden="1" customHeight="1" spans="1:7">
      <c r="A1205" s="456" t="s">
        <v>2209</v>
      </c>
      <c r="B1205" s="322" t="s">
        <v>2210</v>
      </c>
      <c r="C1205" s="363">
        <v>2</v>
      </c>
      <c r="D1205" s="323">
        <v>685</v>
      </c>
      <c r="E1205" s="327">
        <f t="shared" si="54"/>
        <v>341.5</v>
      </c>
      <c r="F1205" s="293" t="str">
        <f t="shared" si="55"/>
        <v>是</v>
      </c>
      <c r="G1205" s="173" t="str">
        <f t="shared" si="56"/>
        <v>项</v>
      </c>
    </row>
    <row r="1206" ht="36" hidden="1" customHeight="1" spans="1:7">
      <c r="A1206" s="456" t="s">
        <v>2211</v>
      </c>
      <c r="B1206" s="322" t="s">
        <v>2212</v>
      </c>
      <c r="C1206" s="363">
        <v>0</v>
      </c>
      <c r="D1206" s="323">
        <v>0</v>
      </c>
      <c r="E1206" s="327" t="str">
        <f t="shared" si="54"/>
        <v/>
      </c>
      <c r="F1206" s="293" t="str">
        <f t="shared" si="55"/>
        <v>否</v>
      </c>
      <c r="G1206" s="173" t="str">
        <f t="shared" si="56"/>
        <v>项</v>
      </c>
    </row>
    <row r="1207" ht="36" hidden="1" customHeight="1" spans="1:7">
      <c r="A1207" s="456" t="s">
        <v>2213</v>
      </c>
      <c r="B1207" s="322" t="s">
        <v>2214</v>
      </c>
      <c r="C1207" s="363">
        <v>938</v>
      </c>
      <c r="D1207" s="323">
        <v>450</v>
      </c>
      <c r="E1207" s="327">
        <f t="shared" si="54"/>
        <v>-0.52</v>
      </c>
      <c r="F1207" s="293" t="str">
        <f t="shared" si="55"/>
        <v>是</v>
      </c>
      <c r="G1207" s="173" t="str">
        <f t="shared" si="56"/>
        <v>项</v>
      </c>
    </row>
    <row r="1208" ht="36" hidden="1" customHeight="1" spans="1:7">
      <c r="A1208" s="456" t="s">
        <v>2215</v>
      </c>
      <c r="B1208" s="322" t="s">
        <v>2216</v>
      </c>
      <c r="C1208" s="363">
        <v>0</v>
      </c>
      <c r="D1208" s="323">
        <v>0</v>
      </c>
      <c r="E1208" s="327" t="str">
        <f t="shared" si="54"/>
        <v/>
      </c>
      <c r="F1208" s="293" t="str">
        <f t="shared" si="55"/>
        <v>否</v>
      </c>
      <c r="G1208" s="173" t="str">
        <f t="shared" si="56"/>
        <v>项</v>
      </c>
    </row>
    <row r="1209" ht="36" hidden="1" customHeight="1" spans="1:7">
      <c r="A1209" s="456" t="s">
        <v>2217</v>
      </c>
      <c r="B1209" s="322" t="s">
        <v>2218</v>
      </c>
      <c r="C1209" s="363">
        <v>0</v>
      </c>
      <c r="D1209" s="323">
        <v>0</v>
      </c>
      <c r="E1209" s="327" t="str">
        <f t="shared" si="54"/>
        <v/>
      </c>
      <c r="F1209" s="293" t="str">
        <f t="shared" si="55"/>
        <v>否</v>
      </c>
      <c r="G1209" s="173" t="str">
        <f t="shared" si="56"/>
        <v>项</v>
      </c>
    </row>
    <row r="1210" ht="36" hidden="1" customHeight="1" spans="1:7">
      <c r="A1210" s="456" t="s">
        <v>2219</v>
      </c>
      <c r="B1210" s="322" t="s">
        <v>2220</v>
      </c>
      <c r="C1210" s="363"/>
      <c r="D1210" s="323"/>
      <c r="E1210" s="327" t="str">
        <f t="shared" si="54"/>
        <v/>
      </c>
      <c r="F1210" s="293" t="str">
        <f t="shared" si="55"/>
        <v>否</v>
      </c>
      <c r="G1210" s="173" t="str">
        <f t="shared" si="56"/>
        <v>项</v>
      </c>
    </row>
    <row r="1211" ht="36" hidden="1" customHeight="1" spans="1:7">
      <c r="A1211" s="456" t="s">
        <v>2221</v>
      </c>
      <c r="B1211" s="322" t="s">
        <v>2222</v>
      </c>
      <c r="C1211" s="363"/>
      <c r="D1211" s="323"/>
      <c r="E1211" s="327" t="str">
        <f t="shared" si="54"/>
        <v/>
      </c>
      <c r="F1211" s="293" t="str">
        <f t="shared" si="55"/>
        <v>否</v>
      </c>
      <c r="G1211" s="173" t="str">
        <f t="shared" si="56"/>
        <v>项</v>
      </c>
    </row>
    <row r="1212" ht="36" hidden="1" customHeight="1" spans="1:7">
      <c r="A1212" s="456" t="s">
        <v>2223</v>
      </c>
      <c r="B1212" s="322" t="s">
        <v>2224</v>
      </c>
      <c r="C1212" s="363">
        <v>452</v>
      </c>
      <c r="D1212" s="323">
        <v>351</v>
      </c>
      <c r="E1212" s="327">
        <f t="shared" si="54"/>
        <v>-0.223</v>
      </c>
      <c r="F1212" s="293" t="str">
        <f t="shared" si="55"/>
        <v>是</v>
      </c>
      <c r="G1212" s="173" t="str">
        <f t="shared" si="56"/>
        <v>项</v>
      </c>
    </row>
    <row r="1213" ht="36" hidden="1" customHeight="1" spans="1:7">
      <c r="A1213" s="455" t="s">
        <v>2225</v>
      </c>
      <c r="B1213" s="317" t="s">
        <v>2226</v>
      </c>
      <c r="C1213" s="363">
        <v>3991</v>
      </c>
      <c r="D1213" s="363">
        <v>4246</v>
      </c>
      <c r="E1213" s="329">
        <f t="shared" si="54"/>
        <v>0.064</v>
      </c>
      <c r="F1213" s="293" t="str">
        <f t="shared" si="55"/>
        <v>是</v>
      </c>
      <c r="G1213" s="173" t="str">
        <f t="shared" si="56"/>
        <v>款</v>
      </c>
    </row>
    <row r="1214" ht="36" hidden="1" customHeight="1" spans="1:7">
      <c r="A1214" s="456" t="s">
        <v>2227</v>
      </c>
      <c r="B1214" s="322" t="s">
        <v>2228</v>
      </c>
      <c r="C1214" s="363">
        <v>3991</v>
      </c>
      <c r="D1214" s="323">
        <v>4246</v>
      </c>
      <c r="E1214" s="327">
        <f t="shared" si="54"/>
        <v>0.064</v>
      </c>
      <c r="F1214" s="293" t="str">
        <f t="shared" si="55"/>
        <v>是</v>
      </c>
      <c r="G1214" s="173" t="str">
        <f t="shared" si="56"/>
        <v>项</v>
      </c>
    </row>
    <row r="1215" ht="36" hidden="1" customHeight="1" spans="1:7">
      <c r="A1215" s="456" t="s">
        <v>2229</v>
      </c>
      <c r="B1215" s="322" t="s">
        <v>2230</v>
      </c>
      <c r="C1215" s="363">
        <v>0</v>
      </c>
      <c r="D1215" s="323">
        <v>0</v>
      </c>
      <c r="E1215" s="327" t="str">
        <f t="shared" si="54"/>
        <v/>
      </c>
      <c r="F1215" s="293" t="str">
        <f t="shared" si="55"/>
        <v>否</v>
      </c>
      <c r="G1215" s="173" t="str">
        <f t="shared" si="56"/>
        <v>项</v>
      </c>
    </row>
    <row r="1216" ht="36" hidden="1" customHeight="1" spans="1:7">
      <c r="A1216" s="456" t="s">
        <v>2231</v>
      </c>
      <c r="B1216" s="322" t="s">
        <v>2232</v>
      </c>
      <c r="C1216" s="363">
        <v>0</v>
      </c>
      <c r="D1216" s="323">
        <v>0</v>
      </c>
      <c r="E1216" s="327" t="str">
        <f t="shared" si="54"/>
        <v/>
      </c>
      <c r="F1216" s="293" t="str">
        <f t="shared" si="55"/>
        <v>否</v>
      </c>
      <c r="G1216" s="173" t="str">
        <f t="shared" si="56"/>
        <v>项</v>
      </c>
    </row>
    <row r="1217" ht="36" hidden="1" customHeight="1" spans="1:7">
      <c r="A1217" s="455" t="s">
        <v>2233</v>
      </c>
      <c r="B1217" s="317" t="s">
        <v>2234</v>
      </c>
      <c r="C1217" s="363">
        <v>0</v>
      </c>
      <c r="D1217" s="363">
        <v>0</v>
      </c>
      <c r="E1217" s="329" t="str">
        <f t="shared" si="54"/>
        <v/>
      </c>
      <c r="F1217" s="293" t="str">
        <f t="shared" si="55"/>
        <v>否</v>
      </c>
      <c r="G1217" s="173" t="str">
        <f t="shared" si="56"/>
        <v>款</v>
      </c>
    </row>
    <row r="1218" ht="36" hidden="1" customHeight="1" spans="1:7">
      <c r="A1218" s="456" t="s">
        <v>2235</v>
      </c>
      <c r="B1218" s="322" t="s">
        <v>2236</v>
      </c>
      <c r="C1218" s="363">
        <v>0</v>
      </c>
      <c r="D1218" s="323">
        <v>0</v>
      </c>
      <c r="E1218" s="327" t="str">
        <f t="shared" si="54"/>
        <v/>
      </c>
      <c r="F1218" s="293" t="str">
        <f t="shared" si="55"/>
        <v>否</v>
      </c>
      <c r="G1218" s="173" t="str">
        <f t="shared" si="56"/>
        <v>项</v>
      </c>
    </row>
    <row r="1219" ht="36" hidden="1" customHeight="1" spans="1:7">
      <c r="A1219" s="456" t="s">
        <v>2237</v>
      </c>
      <c r="B1219" s="322" t="s">
        <v>2238</v>
      </c>
      <c r="C1219" s="363">
        <v>0</v>
      </c>
      <c r="D1219" s="323">
        <v>0</v>
      </c>
      <c r="E1219" s="327" t="str">
        <f t="shared" si="54"/>
        <v/>
      </c>
      <c r="F1219" s="293" t="str">
        <f t="shared" si="55"/>
        <v>否</v>
      </c>
      <c r="G1219" s="173" t="str">
        <f t="shared" si="56"/>
        <v>项</v>
      </c>
    </row>
    <row r="1220" ht="36" hidden="1" customHeight="1" spans="1:7">
      <c r="A1220" s="456" t="s">
        <v>2239</v>
      </c>
      <c r="B1220" s="322" t="s">
        <v>2240</v>
      </c>
      <c r="C1220" s="363">
        <v>0</v>
      </c>
      <c r="D1220" s="323">
        <v>0</v>
      </c>
      <c r="E1220" s="327" t="str">
        <f t="shared" ref="E1220:E1283" si="57">IF(C1220&gt;0,D1220/C1220-1,IF(C1220&lt;0,-(D1220/C1220-1),""))</f>
        <v/>
      </c>
      <c r="F1220" s="293" t="str">
        <f t="shared" ref="F1220:F1283" si="58">IF(LEN(A1220)=3,"是",IF(B1220&lt;&gt;"",IF(SUM(C1220:D1220)&lt;&gt;0,"是","否"),"是"))</f>
        <v>否</v>
      </c>
      <c r="G1220" s="173" t="str">
        <f t="shared" ref="G1220:G1283" si="59">IF(LEN(A1220)=3,"类",IF(LEN(A1220)=5,"款","项"))</f>
        <v>项</v>
      </c>
    </row>
    <row r="1221" ht="36" hidden="1" customHeight="1" spans="1:7">
      <c r="A1221" s="465" t="s">
        <v>2241</v>
      </c>
      <c r="B1221" s="472" t="s">
        <v>557</v>
      </c>
      <c r="C1221" s="363"/>
      <c r="D1221" s="467"/>
      <c r="E1221" s="329" t="str">
        <f t="shared" si="57"/>
        <v/>
      </c>
      <c r="F1221" s="293" t="str">
        <f t="shared" si="58"/>
        <v>否</v>
      </c>
      <c r="G1221" s="173" t="str">
        <f t="shared" si="59"/>
        <v>项</v>
      </c>
    </row>
    <row r="1222" ht="36" customHeight="1" spans="1:7">
      <c r="A1222" s="455" t="s">
        <v>145</v>
      </c>
      <c r="B1222" s="317" t="s">
        <v>146</v>
      </c>
      <c r="C1222" s="363">
        <v>182</v>
      </c>
      <c r="D1222" s="363">
        <v>455</v>
      </c>
      <c r="E1222" s="329">
        <f t="shared" si="57"/>
        <v>1.5</v>
      </c>
      <c r="F1222" s="293" t="str">
        <f t="shared" si="58"/>
        <v>是</v>
      </c>
      <c r="G1222" s="173" t="str">
        <f t="shared" si="59"/>
        <v>类</v>
      </c>
    </row>
    <row r="1223" ht="36" hidden="1" customHeight="1" spans="1:7">
      <c r="A1223" s="455" t="s">
        <v>2242</v>
      </c>
      <c r="B1223" s="317" t="s">
        <v>2243</v>
      </c>
      <c r="C1223" s="363">
        <v>174</v>
      </c>
      <c r="D1223" s="363">
        <v>274</v>
      </c>
      <c r="E1223" s="329">
        <f t="shared" si="57"/>
        <v>0.575</v>
      </c>
      <c r="F1223" s="293" t="str">
        <f t="shared" si="58"/>
        <v>是</v>
      </c>
      <c r="G1223" s="173" t="str">
        <f t="shared" si="59"/>
        <v>款</v>
      </c>
    </row>
    <row r="1224" ht="36" hidden="1" customHeight="1" spans="1:7">
      <c r="A1224" s="456" t="s">
        <v>2244</v>
      </c>
      <c r="B1224" s="322" t="s">
        <v>177</v>
      </c>
      <c r="C1224" s="363">
        <v>0</v>
      </c>
      <c r="D1224" s="323">
        <v>0</v>
      </c>
      <c r="E1224" s="327" t="str">
        <f t="shared" si="57"/>
        <v/>
      </c>
      <c r="F1224" s="293" t="str">
        <f t="shared" si="58"/>
        <v>否</v>
      </c>
      <c r="G1224" s="173" t="str">
        <f t="shared" si="59"/>
        <v>项</v>
      </c>
    </row>
    <row r="1225" ht="36" hidden="1" customHeight="1" spans="1:7">
      <c r="A1225" s="456" t="s">
        <v>2245</v>
      </c>
      <c r="B1225" s="322" t="s">
        <v>179</v>
      </c>
      <c r="C1225" s="363">
        <v>94</v>
      </c>
      <c r="D1225" s="323">
        <v>10</v>
      </c>
      <c r="E1225" s="327">
        <f t="shared" si="57"/>
        <v>-0.894</v>
      </c>
      <c r="F1225" s="293" t="str">
        <f t="shared" si="58"/>
        <v>是</v>
      </c>
      <c r="G1225" s="173" t="str">
        <f t="shared" si="59"/>
        <v>项</v>
      </c>
    </row>
    <row r="1226" ht="36" hidden="1" customHeight="1" spans="1:7">
      <c r="A1226" s="456" t="s">
        <v>2246</v>
      </c>
      <c r="B1226" s="322" t="s">
        <v>181</v>
      </c>
      <c r="C1226" s="363">
        <v>0</v>
      </c>
      <c r="D1226" s="323">
        <v>0</v>
      </c>
      <c r="E1226" s="327" t="str">
        <f t="shared" si="57"/>
        <v/>
      </c>
      <c r="F1226" s="293" t="str">
        <f t="shared" si="58"/>
        <v>否</v>
      </c>
      <c r="G1226" s="173" t="str">
        <f t="shared" si="59"/>
        <v>项</v>
      </c>
    </row>
    <row r="1227" ht="36" hidden="1" customHeight="1" spans="1:7">
      <c r="A1227" s="456" t="s">
        <v>2247</v>
      </c>
      <c r="B1227" s="322" t="s">
        <v>2248</v>
      </c>
      <c r="C1227" s="363">
        <v>0</v>
      </c>
      <c r="D1227" s="323">
        <v>0</v>
      </c>
      <c r="E1227" s="327" t="str">
        <f t="shared" si="57"/>
        <v/>
      </c>
      <c r="F1227" s="293" t="str">
        <f t="shared" si="58"/>
        <v>否</v>
      </c>
      <c r="G1227" s="173" t="str">
        <f t="shared" si="59"/>
        <v>项</v>
      </c>
    </row>
    <row r="1228" ht="36" hidden="1" customHeight="1" spans="1:7">
      <c r="A1228" s="456" t="s">
        <v>2249</v>
      </c>
      <c r="B1228" s="322" t="s">
        <v>2250</v>
      </c>
      <c r="C1228" s="363">
        <v>0</v>
      </c>
      <c r="D1228" s="323">
        <v>0</v>
      </c>
      <c r="E1228" s="327" t="str">
        <f t="shared" si="57"/>
        <v/>
      </c>
      <c r="F1228" s="293" t="str">
        <f t="shared" si="58"/>
        <v>否</v>
      </c>
      <c r="G1228" s="173" t="str">
        <f t="shared" si="59"/>
        <v>项</v>
      </c>
    </row>
    <row r="1229" ht="36" hidden="1" customHeight="1" spans="1:7">
      <c r="A1229" s="456" t="s">
        <v>2251</v>
      </c>
      <c r="B1229" s="322" t="s">
        <v>2252</v>
      </c>
      <c r="C1229" s="363">
        <v>0</v>
      </c>
      <c r="D1229" s="323">
        <v>0</v>
      </c>
      <c r="E1229" s="327" t="str">
        <f t="shared" si="57"/>
        <v/>
      </c>
      <c r="F1229" s="293" t="str">
        <f t="shared" si="58"/>
        <v>否</v>
      </c>
      <c r="G1229" s="173" t="str">
        <f t="shared" si="59"/>
        <v>项</v>
      </c>
    </row>
    <row r="1230" ht="36" hidden="1" customHeight="1" spans="1:7">
      <c r="A1230" s="456" t="s">
        <v>2253</v>
      </c>
      <c r="B1230" s="322" t="s">
        <v>2254</v>
      </c>
      <c r="C1230" s="363">
        <v>0</v>
      </c>
      <c r="D1230" s="323">
        <v>0</v>
      </c>
      <c r="E1230" s="327" t="str">
        <f t="shared" si="57"/>
        <v/>
      </c>
      <c r="F1230" s="293" t="str">
        <f t="shared" si="58"/>
        <v>否</v>
      </c>
      <c r="G1230" s="173" t="str">
        <f t="shared" si="59"/>
        <v>项</v>
      </c>
    </row>
    <row r="1231" ht="36" hidden="1" customHeight="1" spans="1:7">
      <c r="A1231" s="456" t="s">
        <v>2255</v>
      </c>
      <c r="B1231" s="322" t="s">
        <v>2256</v>
      </c>
      <c r="C1231" s="363">
        <v>0</v>
      </c>
      <c r="D1231" s="323">
        <v>0</v>
      </c>
      <c r="E1231" s="327" t="str">
        <f t="shared" si="57"/>
        <v/>
      </c>
      <c r="F1231" s="293" t="str">
        <f t="shared" si="58"/>
        <v>否</v>
      </c>
      <c r="G1231" s="173" t="str">
        <f t="shared" si="59"/>
        <v>项</v>
      </c>
    </row>
    <row r="1232" ht="36" hidden="1" customHeight="1" spans="1:7">
      <c r="A1232" s="456" t="s">
        <v>2257</v>
      </c>
      <c r="B1232" s="322" t="s">
        <v>2258</v>
      </c>
      <c r="C1232" s="363">
        <v>0</v>
      </c>
      <c r="D1232" s="323">
        <v>0</v>
      </c>
      <c r="E1232" s="327" t="str">
        <f t="shared" si="57"/>
        <v/>
      </c>
      <c r="F1232" s="293" t="str">
        <f t="shared" si="58"/>
        <v>否</v>
      </c>
      <c r="G1232" s="173" t="str">
        <f t="shared" si="59"/>
        <v>项</v>
      </c>
    </row>
    <row r="1233" ht="36" hidden="1" customHeight="1" spans="1:7">
      <c r="A1233" s="456" t="s">
        <v>2259</v>
      </c>
      <c r="B1233" s="322" t="s">
        <v>2260</v>
      </c>
      <c r="C1233" s="363">
        <v>0</v>
      </c>
      <c r="D1233" s="323">
        <v>0</v>
      </c>
      <c r="E1233" s="327" t="str">
        <f t="shared" si="57"/>
        <v/>
      </c>
      <c r="F1233" s="293" t="str">
        <f t="shared" si="58"/>
        <v>否</v>
      </c>
      <c r="G1233" s="173" t="str">
        <f t="shared" si="59"/>
        <v>项</v>
      </c>
    </row>
    <row r="1234" ht="36" hidden="1" customHeight="1" spans="1:7">
      <c r="A1234" s="456" t="s">
        <v>2261</v>
      </c>
      <c r="B1234" s="322" t="s">
        <v>2262</v>
      </c>
      <c r="C1234" s="363">
        <v>80</v>
      </c>
      <c r="D1234" s="323">
        <v>122</v>
      </c>
      <c r="E1234" s="327">
        <f t="shared" si="57"/>
        <v>0.525</v>
      </c>
      <c r="F1234" s="293" t="str">
        <f t="shared" si="58"/>
        <v>是</v>
      </c>
      <c r="G1234" s="173" t="str">
        <f t="shared" si="59"/>
        <v>项</v>
      </c>
    </row>
    <row r="1235" ht="36" hidden="1" customHeight="1" spans="1:7">
      <c r="A1235" s="456" t="s">
        <v>2263</v>
      </c>
      <c r="B1235" s="322" t="s">
        <v>2264</v>
      </c>
      <c r="C1235" s="363">
        <v>0</v>
      </c>
      <c r="D1235" s="323">
        <v>0</v>
      </c>
      <c r="E1235" s="327" t="str">
        <f t="shared" si="57"/>
        <v/>
      </c>
      <c r="F1235" s="293" t="str">
        <f t="shared" si="58"/>
        <v>否</v>
      </c>
      <c r="G1235" s="173" t="str">
        <f t="shared" si="59"/>
        <v>项</v>
      </c>
    </row>
    <row r="1236" ht="36" hidden="1" customHeight="1" spans="1:7">
      <c r="A1236" s="458">
        <v>2220119</v>
      </c>
      <c r="B1236" s="476" t="s">
        <v>2265</v>
      </c>
      <c r="C1236" s="363"/>
      <c r="D1236" s="323"/>
      <c r="E1236" s="327" t="str">
        <f t="shared" si="57"/>
        <v/>
      </c>
      <c r="F1236" s="293" t="str">
        <f t="shared" si="58"/>
        <v>否</v>
      </c>
      <c r="G1236" s="173" t="str">
        <f t="shared" si="59"/>
        <v>项</v>
      </c>
    </row>
    <row r="1237" ht="36" hidden="1" customHeight="1" spans="1:7">
      <c r="A1237" s="458">
        <v>2220120</v>
      </c>
      <c r="B1237" s="476" t="s">
        <v>2266</v>
      </c>
      <c r="C1237" s="363"/>
      <c r="D1237" s="323"/>
      <c r="E1237" s="327" t="str">
        <f t="shared" si="57"/>
        <v/>
      </c>
      <c r="F1237" s="293" t="str">
        <f t="shared" si="58"/>
        <v>否</v>
      </c>
      <c r="G1237" s="173" t="str">
        <f t="shared" si="59"/>
        <v>项</v>
      </c>
    </row>
    <row r="1238" ht="36" hidden="1" customHeight="1" spans="1:7">
      <c r="A1238" s="458">
        <v>2220121</v>
      </c>
      <c r="B1238" s="476" t="s">
        <v>2267</v>
      </c>
      <c r="C1238" s="363"/>
      <c r="D1238" s="323"/>
      <c r="E1238" s="327" t="str">
        <f t="shared" si="57"/>
        <v/>
      </c>
      <c r="F1238" s="293" t="str">
        <f t="shared" si="58"/>
        <v>否</v>
      </c>
      <c r="G1238" s="173" t="str">
        <f t="shared" si="59"/>
        <v>项</v>
      </c>
    </row>
    <row r="1239" ht="36" hidden="1" customHeight="1" spans="1:7">
      <c r="A1239" s="456" t="s">
        <v>2268</v>
      </c>
      <c r="B1239" s="322" t="s">
        <v>195</v>
      </c>
      <c r="C1239" s="363">
        <v>0</v>
      </c>
      <c r="D1239" s="323">
        <v>0</v>
      </c>
      <c r="E1239" s="327" t="str">
        <f t="shared" si="57"/>
        <v/>
      </c>
      <c r="F1239" s="293" t="str">
        <f t="shared" si="58"/>
        <v>否</v>
      </c>
      <c r="G1239" s="173" t="str">
        <f t="shared" si="59"/>
        <v>项</v>
      </c>
    </row>
    <row r="1240" ht="36" hidden="1" customHeight="1" spans="1:7">
      <c r="A1240" s="456" t="s">
        <v>2269</v>
      </c>
      <c r="B1240" s="322" t="s">
        <v>2270</v>
      </c>
      <c r="C1240" s="363">
        <v>0</v>
      </c>
      <c r="D1240" s="323">
        <v>142</v>
      </c>
      <c r="E1240" s="327" t="str">
        <f t="shared" si="57"/>
        <v/>
      </c>
      <c r="F1240" s="293" t="str">
        <f t="shared" si="58"/>
        <v>是</v>
      </c>
      <c r="G1240" s="173" t="str">
        <f t="shared" si="59"/>
        <v>项</v>
      </c>
    </row>
    <row r="1241" ht="36" hidden="1" customHeight="1" spans="1:7">
      <c r="A1241" s="455" t="s">
        <v>2271</v>
      </c>
      <c r="B1241" s="317" t="s">
        <v>2272</v>
      </c>
      <c r="C1241" s="363">
        <v>0</v>
      </c>
      <c r="D1241" s="363">
        <v>124</v>
      </c>
      <c r="E1241" s="329" t="str">
        <f t="shared" si="57"/>
        <v/>
      </c>
      <c r="F1241" s="293" t="str">
        <f t="shared" si="58"/>
        <v>是</v>
      </c>
      <c r="G1241" s="173" t="str">
        <f t="shared" si="59"/>
        <v>款</v>
      </c>
    </row>
    <row r="1242" ht="36" hidden="1" customHeight="1" spans="1:7">
      <c r="A1242" s="456" t="s">
        <v>2273</v>
      </c>
      <c r="B1242" s="322" t="s">
        <v>177</v>
      </c>
      <c r="C1242" s="363">
        <v>0</v>
      </c>
      <c r="D1242" s="323">
        <v>0</v>
      </c>
      <c r="E1242" s="327" t="str">
        <f t="shared" si="57"/>
        <v/>
      </c>
      <c r="F1242" s="293" t="str">
        <f t="shared" si="58"/>
        <v>否</v>
      </c>
      <c r="G1242" s="173" t="str">
        <f t="shared" si="59"/>
        <v>项</v>
      </c>
    </row>
    <row r="1243" ht="36" hidden="1" customHeight="1" spans="1:7">
      <c r="A1243" s="456" t="s">
        <v>2274</v>
      </c>
      <c r="B1243" s="322" t="s">
        <v>179</v>
      </c>
      <c r="C1243" s="363">
        <v>0</v>
      </c>
      <c r="D1243" s="323">
        <v>0</v>
      </c>
      <c r="E1243" s="327" t="str">
        <f t="shared" si="57"/>
        <v/>
      </c>
      <c r="F1243" s="293" t="str">
        <f t="shared" si="58"/>
        <v>否</v>
      </c>
      <c r="G1243" s="173" t="str">
        <f t="shared" si="59"/>
        <v>项</v>
      </c>
    </row>
    <row r="1244" ht="36" hidden="1" customHeight="1" spans="1:7">
      <c r="A1244" s="456" t="s">
        <v>2275</v>
      </c>
      <c r="B1244" s="322" t="s">
        <v>181</v>
      </c>
      <c r="C1244" s="363">
        <v>0</v>
      </c>
      <c r="D1244" s="323">
        <v>0</v>
      </c>
      <c r="E1244" s="327" t="str">
        <f t="shared" si="57"/>
        <v/>
      </c>
      <c r="F1244" s="293" t="str">
        <f t="shared" si="58"/>
        <v>否</v>
      </c>
      <c r="G1244" s="173" t="str">
        <f t="shared" si="59"/>
        <v>项</v>
      </c>
    </row>
    <row r="1245" ht="36" hidden="1" customHeight="1" spans="1:7">
      <c r="A1245" s="456" t="s">
        <v>2276</v>
      </c>
      <c r="B1245" s="322" t="s">
        <v>2277</v>
      </c>
      <c r="C1245" s="363">
        <v>0</v>
      </c>
      <c r="D1245" s="323">
        <v>0</v>
      </c>
      <c r="E1245" s="327" t="str">
        <f t="shared" si="57"/>
        <v/>
      </c>
      <c r="F1245" s="293" t="str">
        <f t="shared" si="58"/>
        <v>否</v>
      </c>
      <c r="G1245" s="173" t="str">
        <f t="shared" si="59"/>
        <v>项</v>
      </c>
    </row>
    <row r="1246" ht="36" hidden="1" customHeight="1" spans="1:7">
      <c r="A1246" s="456" t="s">
        <v>2278</v>
      </c>
      <c r="B1246" s="322" t="s">
        <v>2279</v>
      </c>
      <c r="C1246" s="363">
        <v>0</v>
      </c>
      <c r="D1246" s="323">
        <v>0</v>
      </c>
      <c r="E1246" s="327" t="str">
        <f t="shared" si="57"/>
        <v/>
      </c>
      <c r="F1246" s="293" t="str">
        <f t="shared" si="58"/>
        <v>否</v>
      </c>
      <c r="G1246" s="173" t="str">
        <f t="shared" si="59"/>
        <v>项</v>
      </c>
    </row>
    <row r="1247" ht="36" hidden="1" customHeight="1" spans="1:7">
      <c r="A1247" s="456" t="s">
        <v>2280</v>
      </c>
      <c r="B1247" s="322" t="s">
        <v>2281</v>
      </c>
      <c r="C1247" s="363">
        <v>0</v>
      </c>
      <c r="D1247" s="323">
        <v>0</v>
      </c>
      <c r="E1247" s="327" t="str">
        <f t="shared" si="57"/>
        <v/>
      </c>
      <c r="F1247" s="293" t="str">
        <f t="shared" si="58"/>
        <v>否</v>
      </c>
      <c r="G1247" s="173" t="str">
        <f t="shared" si="59"/>
        <v>项</v>
      </c>
    </row>
    <row r="1248" ht="36" hidden="1" customHeight="1" spans="1:7">
      <c r="A1248" s="456" t="s">
        <v>2282</v>
      </c>
      <c r="B1248" s="322" t="s">
        <v>2283</v>
      </c>
      <c r="C1248" s="363">
        <v>0</v>
      </c>
      <c r="D1248" s="323">
        <v>0</v>
      </c>
      <c r="E1248" s="327" t="str">
        <f t="shared" si="57"/>
        <v/>
      </c>
      <c r="F1248" s="293" t="str">
        <f t="shared" si="58"/>
        <v>否</v>
      </c>
      <c r="G1248" s="173" t="str">
        <f t="shared" si="59"/>
        <v>项</v>
      </c>
    </row>
    <row r="1249" ht="36" hidden="1" customHeight="1" spans="1:7">
      <c r="A1249" s="456" t="s">
        <v>2284</v>
      </c>
      <c r="B1249" s="322" t="s">
        <v>2285</v>
      </c>
      <c r="C1249" s="363">
        <v>0</v>
      </c>
      <c r="D1249" s="323">
        <v>0</v>
      </c>
      <c r="E1249" s="327" t="str">
        <f t="shared" si="57"/>
        <v/>
      </c>
      <c r="F1249" s="293" t="str">
        <f t="shared" si="58"/>
        <v>否</v>
      </c>
      <c r="G1249" s="173" t="str">
        <f t="shared" si="59"/>
        <v>项</v>
      </c>
    </row>
    <row r="1250" ht="36" hidden="1" customHeight="1" spans="1:7">
      <c r="A1250" s="456" t="s">
        <v>2286</v>
      </c>
      <c r="B1250" s="322" t="s">
        <v>2287</v>
      </c>
      <c r="C1250" s="363">
        <v>0</v>
      </c>
      <c r="D1250" s="323">
        <v>0</v>
      </c>
      <c r="E1250" s="327" t="str">
        <f t="shared" si="57"/>
        <v/>
      </c>
      <c r="F1250" s="293" t="str">
        <f t="shared" si="58"/>
        <v>否</v>
      </c>
      <c r="G1250" s="173" t="str">
        <f t="shared" si="59"/>
        <v>项</v>
      </c>
    </row>
    <row r="1251" ht="36" hidden="1" customHeight="1" spans="1:7">
      <c r="A1251" s="456" t="s">
        <v>2288</v>
      </c>
      <c r="B1251" s="322" t="s">
        <v>2289</v>
      </c>
      <c r="C1251" s="363">
        <v>0</v>
      </c>
      <c r="D1251" s="323">
        <v>124</v>
      </c>
      <c r="E1251" s="327" t="str">
        <f t="shared" si="57"/>
        <v/>
      </c>
      <c r="F1251" s="293" t="str">
        <f t="shared" si="58"/>
        <v>是</v>
      </c>
      <c r="G1251" s="173" t="str">
        <f t="shared" si="59"/>
        <v>项</v>
      </c>
    </row>
    <row r="1252" ht="36" hidden="1" customHeight="1" spans="1:7">
      <c r="A1252" s="456" t="s">
        <v>2290</v>
      </c>
      <c r="B1252" s="322" t="s">
        <v>2291</v>
      </c>
      <c r="C1252" s="363">
        <v>0</v>
      </c>
      <c r="D1252" s="323">
        <v>0</v>
      </c>
      <c r="E1252" s="327" t="str">
        <f t="shared" si="57"/>
        <v/>
      </c>
      <c r="F1252" s="293" t="str">
        <f t="shared" si="58"/>
        <v>否</v>
      </c>
      <c r="G1252" s="173" t="str">
        <f t="shared" si="59"/>
        <v>项</v>
      </c>
    </row>
    <row r="1253" ht="36" hidden="1" customHeight="1" spans="1:7">
      <c r="A1253" s="456" t="s">
        <v>2292</v>
      </c>
      <c r="B1253" s="322" t="s">
        <v>195</v>
      </c>
      <c r="C1253" s="363">
        <v>0</v>
      </c>
      <c r="D1253" s="323">
        <v>0</v>
      </c>
      <c r="E1253" s="327" t="str">
        <f t="shared" si="57"/>
        <v/>
      </c>
      <c r="F1253" s="293" t="str">
        <f t="shared" si="58"/>
        <v>否</v>
      </c>
      <c r="G1253" s="173" t="str">
        <f t="shared" si="59"/>
        <v>项</v>
      </c>
    </row>
    <row r="1254" ht="36" hidden="1" customHeight="1" spans="1:7">
      <c r="A1254" s="456" t="s">
        <v>2293</v>
      </c>
      <c r="B1254" s="322" t="s">
        <v>2294</v>
      </c>
      <c r="C1254" s="363">
        <v>0</v>
      </c>
      <c r="D1254" s="323">
        <v>0</v>
      </c>
      <c r="E1254" s="327" t="str">
        <f t="shared" si="57"/>
        <v/>
      </c>
      <c r="F1254" s="293" t="str">
        <f t="shared" si="58"/>
        <v>否</v>
      </c>
      <c r="G1254" s="173" t="str">
        <f t="shared" si="59"/>
        <v>项</v>
      </c>
    </row>
    <row r="1255" ht="36" hidden="1" customHeight="1" spans="1:7">
      <c r="A1255" s="455" t="s">
        <v>2295</v>
      </c>
      <c r="B1255" s="317" t="s">
        <v>2296</v>
      </c>
      <c r="C1255" s="363">
        <v>0</v>
      </c>
      <c r="D1255" s="363">
        <v>0</v>
      </c>
      <c r="E1255" s="329" t="str">
        <f t="shared" si="57"/>
        <v/>
      </c>
      <c r="F1255" s="293" t="str">
        <f t="shared" si="58"/>
        <v>否</v>
      </c>
      <c r="G1255" s="173" t="str">
        <f t="shared" si="59"/>
        <v>款</v>
      </c>
    </row>
    <row r="1256" ht="36" hidden="1" customHeight="1" spans="1:7">
      <c r="A1256" s="456" t="s">
        <v>2297</v>
      </c>
      <c r="B1256" s="322" t="s">
        <v>2298</v>
      </c>
      <c r="C1256" s="363">
        <v>0</v>
      </c>
      <c r="D1256" s="323">
        <v>0</v>
      </c>
      <c r="E1256" s="327" t="str">
        <f t="shared" si="57"/>
        <v/>
      </c>
      <c r="F1256" s="293" t="str">
        <f t="shared" si="58"/>
        <v>否</v>
      </c>
      <c r="G1256" s="173" t="str">
        <f t="shared" si="59"/>
        <v>项</v>
      </c>
    </row>
    <row r="1257" ht="36" hidden="1" customHeight="1" spans="1:7">
      <c r="A1257" s="456" t="s">
        <v>2299</v>
      </c>
      <c r="B1257" s="322" t="s">
        <v>2300</v>
      </c>
      <c r="C1257" s="363">
        <v>0</v>
      </c>
      <c r="D1257" s="323">
        <v>0</v>
      </c>
      <c r="E1257" s="327" t="str">
        <f t="shared" si="57"/>
        <v/>
      </c>
      <c r="F1257" s="293" t="str">
        <f t="shared" si="58"/>
        <v>否</v>
      </c>
      <c r="G1257" s="173" t="str">
        <f t="shared" si="59"/>
        <v>项</v>
      </c>
    </row>
    <row r="1258" ht="36" hidden="1" customHeight="1" spans="1:7">
      <c r="A1258" s="456" t="s">
        <v>2301</v>
      </c>
      <c r="B1258" s="322" t="s">
        <v>2302</v>
      </c>
      <c r="C1258" s="363">
        <v>0</v>
      </c>
      <c r="D1258" s="323">
        <v>0</v>
      </c>
      <c r="E1258" s="327" t="str">
        <f t="shared" si="57"/>
        <v/>
      </c>
      <c r="F1258" s="293" t="str">
        <f t="shared" si="58"/>
        <v>否</v>
      </c>
      <c r="G1258" s="173" t="str">
        <f t="shared" si="59"/>
        <v>项</v>
      </c>
    </row>
    <row r="1259" ht="36" hidden="1" customHeight="1" spans="1:7">
      <c r="A1259" s="458">
        <v>2220305</v>
      </c>
      <c r="B1259" s="476" t="s">
        <v>2303</v>
      </c>
      <c r="C1259" s="363"/>
      <c r="D1259" s="323"/>
      <c r="E1259" s="327" t="str">
        <f t="shared" si="57"/>
        <v/>
      </c>
      <c r="F1259" s="293" t="str">
        <f t="shared" si="58"/>
        <v>否</v>
      </c>
      <c r="G1259" s="173" t="str">
        <f t="shared" si="59"/>
        <v>项</v>
      </c>
    </row>
    <row r="1260" ht="36" hidden="1" customHeight="1" spans="1:7">
      <c r="A1260" s="456" t="s">
        <v>2304</v>
      </c>
      <c r="B1260" s="322" t="s">
        <v>2305</v>
      </c>
      <c r="C1260" s="363">
        <v>0</v>
      </c>
      <c r="D1260" s="323">
        <v>0</v>
      </c>
      <c r="E1260" s="327" t="str">
        <f t="shared" si="57"/>
        <v/>
      </c>
      <c r="F1260" s="293" t="str">
        <f t="shared" si="58"/>
        <v>否</v>
      </c>
      <c r="G1260" s="173" t="str">
        <f t="shared" si="59"/>
        <v>项</v>
      </c>
    </row>
    <row r="1261" ht="36" hidden="1" customHeight="1" spans="1:7">
      <c r="A1261" s="455" t="s">
        <v>2306</v>
      </c>
      <c r="B1261" s="317" t="s">
        <v>2307</v>
      </c>
      <c r="C1261" s="363">
        <v>0</v>
      </c>
      <c r="D1261" s="363">
        <v>53</v>
      </c>
      <c r="E1261" s="329" t="str">
        <f t="shared" si="57"/>
        <v/>
      </c>
      <c r="F1261" s="293" t="str">
        <f t="shared" si="58"/>
        <v>是</v>
      </c>
      <c r="G1261" s="173" t="str">
        <f t="shared" si="59"/>
        <v>款</v>
      </c>
    </row>
    <row r="1262" ht="36" hidden="1" customHeight="1" spans="1:7">
      <c r="A1262" s="456" t="s">
        <v>2308</v>
      </c>
      <c r="B1262" s="322" t="s">
        <v>2309</v>
      </c>
      <c r="C1262" s="363">
        <v>0</v>
      </c>
      <c r="D1262" s="323">
        <v>0</v>
      </c>
      <c r="E1262" s="327" t="str">
        <f t="shared" si="57"/>
        <v/>
      </c>
      <c r="F1262" s="293" t="str">
        <f t="shared" si="58"/>
        <v>否</v>
      </c>
      <c r="G1262" s="173" t="str">
        <f t="shared" si="59"/>
        <v>项</v>
      </c>
    </row>
    <row r="1263" ht="36" hidden="1" customHeight="1" spans="1:7">
      <c r="A1263" s="456" t="s">
        <v>2310</v>
      </c>
      <c r="B1263" s="322" t="s">
        <v>2311</v>
      </c>
      <c r="C1263" s="363">
        <v>0</v>
      </c>
      <c r="D1263" s="323">
        <v>53</v>
      </c>
      <c r="E1263" s="327" t="str">
        <f t="shared" si="57"/>
        <v/>
      </c>
      <c r="F1263" s="293" t="str">
        <f t="shared" si="58"/>
        <v>是</v>
      </c>
      <c r="G1263" s="173" t="str">
        <f t="shared" si="59"/>
        <v>项</v>
      </c>
    </row>
    <row r="1264" ht="36" hidden="1" customHeight="1" spans="1:7">
      <c r="A1264" s="456" t="s">
        <v>2312</v>
      </c>
      <c r="B1264" s="322" t="s">
        <v>2313</v>
      </c>
      <c r="C1264" s="363">
        <v>0</v>
      </c>
      <c r="D1264" s="323">
        <v>0</v>
      </c>
      <c r="E1264" s="327" t="str">
        <f t="shared" si="57"/>
        <v/>
      </c>
      <c r="F1264" s="293" t="str">
        <f t="shared" si="58"/>
        <v>否</v>
      </c>
      <c r="G1264" s="173" t="str">
        <f t="shared" si="59"/>
        <v>项</v>
      </c>
    </row>
    <row r="1265" ht="36" hidden="1" customHeight="1" spans="1:7">
      <c r="A1265" s="456" t="s">
        <v>2314</v>
      </c>
      <c r="B1265" s="322" t="s">
        <v>2315</v>
      </c>
      <c r="C1265" s="363">
        <v>0</v>
      </c>
      <c r="D1265" s="323">
        <v>0</v>
      </c>
      <c r="E1265" s="327" t="str">
        <f t="shared" si="57"/>
        <v/>
      </c>
      <c r="F1265" s="293" t="str">
        <f t="shared" si="58"/>
        <v>否</v>
      </c>
      <c r="G1265" s="173" t="str">
        <f t="shared" si="59"/>
        <v>项</v>
      </c>
    </row>
    <row r="1266" ht="36" hidden="1" customHeight="1" spans="1:7">
      <c r="A1266" s="456" t="s">
        <v>2316</v>
      </c>
      <c r="B1266" s="322" t="s">
        <v>2317</v>
      </c>
      <c r="C1266" s="363">
        <v>0</v>
      </c>
      <c r="D1266" s="323">
        <v>0</v>
      </c>
      <c r="E1266" s="327" t="str">
        <f t="shared" si="57"/>
        <v/>
      </c>
      <c r="F1266" s="293" t="str">
        <f t="shared" si="58"/>
        <v>否</v>
      </c>
      <c r="G1266" s="173" t="str">
        <f t="shared" si="59"/>
        <v>项</v>
      </c>
    </row>
    <row r="1267" ht="36" hidden="1" customHeight="1" spans="1:7">
      <c r="A1267" s="455" t="s">
        <v>2318</v>
      </c>
      <c r="B1267" s="317" t="s">
        <v>2319</v>
      </c>
      <c r="C1267" s="363">
        <v>8</v>
      </c>
      <c r="D1267" s="363">
        <v>4</v>
      </c>
      <c r="E1267" s="329">
        <f t="shared" si="57"/>
        <v>-0.5</v>
      </c>
      <c r="F1267" s="293" t="str">
        <f t="shared" si="58"/>
        <v>是</v>
      </c>
      <c r="G1267" s="173" t="str">
        <f t="shared" si="59"/>
        <v>款</v>
      </c>
    </row>
    <row r="1268" ht="36" hidden="1" customHeight="1" spans="1:7">
      <c r="A1268" s="456" t="s">
        <v>2320</v>
      </c>
      <c r="B1268" s="322" t="s">
        <v>2321</v>
      </c>
      <c r="C1268" s="363">
        <v>0</v>
      </c>
      <c r="D1268" s="323">
        <v>0</v>
      </c>
      <c r="E1268" s="327" t="str">
        <f t="shared" si="57"/>
        <v/>
      </c>
      <c r="F1268" s="293" t="str">
        <f t="shared" si="58"/>
        <v>否</v>
      </c>
      <c r="G1268" s="173" t="str">
        <f t="shared" si="59"/>
        <v>项</v>
      </c>
    </row>
    <row r="1269" ht="36" hidden="1" customHeight="1" spans="1:7">
      <c r="A1269" s="456" t="s">
        <v>2322</v>
      </c>
      <c r="B1269" s="322" t="s">
        <v>2323</v>
      </c>
      <c r="C1269" s="363">
        <v>0</v>
      </c>
      <c r="D1269" s="323">
        <v>0</v>
      </c>
      <c r="E1269" s="327" t="str">
        <f t="shared" si="57"/>
        <v/>
      </c>
      <c r="F1269" s="293" t="str">
        <f t="shared" si="58"/>
        <v>否</v>
      </c>
      <c r="G1269" s="173" t="str">
        <f t="shared" si="59"/>
        <v>项</v>
      </c>
    </row>
    <row r="1270" ht="36" hidden="1" customHeight="1" spans="1:7">
      <c r="A1270" s="456" t="s">
        <v>2324</v>
      </c>
      <c r="B1270" s="322" t="s">
        <v>2325</v>
      </c>
      <c r="C1270" s="363">
        <v>8</v>
      </c>
      <c r="D1270" s="323">
        <v>4</v>
      </c>
      <c r="E1270" s="327">
        <f t="shared" si="57"/>
        <v>-0.5</v>
      </c>
      <c r="F1270" s="293" t="str">
        <f t="shared" si="58"/>
        <v>是</v>
      </c>
      <c r="G1270" s="173" t="str">
        <f t="shared" si="59"/>
        <v>项</v>
      </c>
    </row>
    <row r="1271" ht="36" hidden="1" customHeight="1" spans="1:7">
      <c r="A1271" s="456" t="s">
        <v>2326</v>
      </c>
      <c r="B1271" s="322" t="s">
        <v>2327</v>
      </c>
      <c r="C1271" s="363">
        <v>0</v>
      </c>
      <c r="D1271" s="323">
        <v>0</v>
      </c>
      <c r="E1271" s="327" t="str">
        <f t="shared" si="57"/>
        <v/>
      </c>
      <c r="F1271" s="293" t="str">
        <f t="shared" si="58"/>
        <v>否</v>
      </c>
      <c r="G1271" s="173" t="str">
        <f t="shared" si="59"/>
        <v>项</v>
      </c>
    </row>
    <row r="1272" ht="36" hidden="1" customHeight="1" spans="1:7">
      <c r="A1272" s="456" t="s">
        <v>2328</v>
      </c>
      <c r="B1272" s="322" t="s">
        <v>2329</v>
      </c>
      <c r="C1272" s="363">
        <v>0</v>
      </c>
      <c r="D1272" s="323">
        <v>0</v>
      </c>
      <c r="E1272" s="327" t="str">
        <f t="shared" si="57"/>
        <v/>
      </c>
      <c r="F1272" s="293" t="str">
        <f t="shared" si="58"/>
        <v>否</v>
      </c>
      <c r="G1272" s="173" t="str">
        <f t="shared" si="59"/>
        <v>项</v>
      </c>
    </row>
    <row r="1273" ht="36" hidden="1" customHeight="1" spans="1:7">
      <c r="A1273" s="456" t="s">
        <v>2330</v>
      </c>
      <c r="B1273" s="322" t="s">
        <v>2331</v>
      </c>
      <c r="C1273" s="363">
        <v>0</v>
      </c>
      <c r="D1273" s="323">
        <v>0</v>
      </c>
      <c r="E1273" s="327" t="str">
        <f t="shared" si="57"/>
        <v/>
      </c>
      <c r="F1273" s="293" t="str">
        <f t="shared" si="58"/>
        <v>否</v>
      </c>
      <c r="G1273" s="173" t="str">
        <f t="shared" si="59"/>
        <v>项</v>
      </c>
    </row>
    <row r="1274" ht="36" hidden="1" customHeight="1" spans="1:7">
      <c r="A1274" s="456" t="s">
        <v>2332</v>
      </c>
      <c r="B1274" s="322" t="s">
        <v>2333</v>
      </c>
      <c r="C1274" s="363">
        <v>0</v>
      </c>
      <c r="D1274" s="323">
        <v>0</v>
      </c>
      <c r="E1274" s="327" t="str">
        <f t="shared" si="57"/>
        <v/>
      </c>
      <c r="F1274" s="293" t="str">
        <f t="shared" si="58"/>
        <v>否</v>
      </c>
      <c r="G1274" s="173" t="str">
        <f t="shared" si="59"/>
        <v>项</v>
      </c>
    </row>
    <row r="1275" ht="36" hidden="1" customHeight="1" spans="1:7">
      <c r="A1275" s="456" t="s">
        <v>2334</v>
      </c>
      <c r="B1275" s="322" t="s">
        <v>2335</v>
      </c>
      <c r="C1275" s="363">
        <v>0</v>
      </c>
      <c r="D1275" s="323">
        <v>0</v>
      </c>
      <c r="E1275" s="327" t="str">
        <f t="shared" si="57"/>
        <v/>
      </c>
      <c r="F1275" s="293" t="str">
        <f t="shared" si="58"/>
        <v>否</v>
      </c>
      <c r="G1275" s="173" t="str">
        <f t="shared" si="59"/>
        <v>项</v>
      </c>
    </row>
    <row r="1276" ht="36" hidden="1" customHeight="1" spans="1:7">
      <c r="A1276" s="456" t="s">
        <v>2336</v>
      </c>
      <c r="B1276" s="322" t="s">
        <v>2337</v>
      </c>
      <c r="C1276" s="363">
        <v>0</v>
      </c>
      <c r="D1276" s="323">
        <v>0</v>
      </c>
      <c r="E1276" s="327" t="str">
        <f t="shared" si="57"/>
        <v/>
      </c>
      <c r="F1276" s="293" t="str">
        <f t="shared" si="58"/>
        <v>否</v>
      </c>
      <c r="G1276" s="173" t="str">
        <f t="shared" si="59"/>
        <v>项</v>
      </c>
    </row>
    <row r="1277" ht="36" hidden="1" customHeight="1" spans="1:7">
      <c r="A1277" s="456" t="s">
        <v>2338</v>
      </c>
      <c r="B1277" s="322" t="s">
        <v>2339</v>
      </c>
      <c r="C1277" s="363">
        <v>0</v>
      </c>
      <c r="D1277" s="323">
        <v>0</v>
      </c>
      <c r="E1277" s="327" t="str">
        <f t="shared" si="57"/>
        <v/>
      </c>
      <c r="F1277" s="293" t="str">
        <f t="shared" si="58"/>
        <v>否</v>
      </c>
      <c r="G1277" s="173" t="str">
        <f t="shared" si="59"/>
        <v>项</v>
      </c>
    </row>
    <row r="1278" ht="36" hidden="1" customHeight="1" spans="1:7">
      <c r="A1278" s="322">
        <v>2220511</v>
      </c>
      <c r="B1278" s="322" t="s">
        <v>2340</v>
      </c>
      <c r="C1278" s="363"/>
      <c r="D1278" s="323"/>
      <c r="E1278" s="327" t="str">
        <f t="shared" si="57"/>
        <v/>
      </c>
      <c r="F1278" s="293" t="str">
        <f t="shared" si="58"/>
        <v>否</v>
      </c>
      <c r="G1278" s="173" t="str">
        <f t="shared" si="59"/>
        <v>项</v>
      </c>
    </row>
    <row r="1279" ht="36" hidden="1" customHeight="1" spans="1:7">
      <c r="A1279" s="456" t="s">
        <v>2341</v>
      </c>
      <c r="B1279" s="322" t="s">
        <v>2342</v>
      </c>
      <c r="C1279" s="363">
        <v>0</v>
      </c>
      <c r="D1279" s="323">
        <v>0</v>
      </c>
      <c r="E1279" s="327" t="str">
        <f t="shared" si="57"/>
        <v/>
      </c>
      <c r="F1279" s="293" t="str">
        <f t="shared" si="58"/>
        <v>否</v>
      </c>
      <c r="G1279" s="173" t="str">
        <f t="shared" si="59"/>
        <v>项</v>
      </c>
    </row>
    <row r="1280" ht="36" hidden="1" customHeight="1" spans="1:7">
      <c r="A1280" s="455" t="s">
        <v>2343</v>
      </c>
      <c r="B1280" s="466" t="s">
        <v>557</v>
      </c>
      <c r="C1280" s="363"/>
      <c r="D1280" s="477"/>
      <c r="E1280" s="329" t="str">
        <f t="shared" si="57"/>
        <v/>
      </c>
      <c r="F1280" s="293" t="str">
        <f t="shared" si="58"/>
        <v>否</v>
      </c>
      <c r="G1280" s="173" t="str">
        <f t="shared" si="59"/>
        <v>项</v>
      </c>
    </row>
    <row r="1281" ht="36" customHeight="1" spans="1:7">
      <c r="A1281" s="455" t="s">
        <v>147</v>
      </c>
      <c r="B1281" s="317" t="s">
        <v>148</v>
      </c>
      <c r="C1281" s="363">
        <v>1869</v>
      </c>
      <c r="D1281" s="363">
        <v>1327</v>
      </c>
      <c r="E1281" s="329">
        <f t="shared" si="57"/>
        <v>-0.29</v>
      </c>
      <c r="F1281" s="293" t="str">
        <f t="shared" si="58"/>
        <v>是</v>
      </c>
      <c r="G1281" s="173" t="str">
        <f t="shared" si="59"/>
        <v>类</v>
      </c>
    </row>
    <row r="1282" ht="36" hidden="1" customHeight="1" spans="1:7">
      <c r="A1282" s="455" t="s">
        <v>2344</v>
      </c>
      <c r="B1282" s="317" t="s">
        <v>2345</v>
      </c>
      <c r="C1282" s="363">
        <v>390</v>
      </c>
      <c r="D1282" s="363">
        <v>670</v>
      </c>
      <c r="E1282" s="329">
        <f t="shared" si="57"/>
        <v>0.718</v>
      </c>
      <c r="F1282" s="293" t="str">
        <f t="shared" si="58"/>
        <v>是</v>
      </c>
      <c r="G1282" s="173" t="str">
        <f t="shared" si="59"/>
        <v>款</v>
      </c>
    </row>
    <row r="1283" ht="36" hidden="1" customHeight="1" spans="1:7">
      <c r="A1283" s="456" t="s">
        <v>2346</v>
      </c>
      <c r="B1283" s="322" t="s">
        <v>177</v>
      </c>
      <c r="C1283" s="363">
        <v>355</v>
      </c>
      <c r="D1283" s="323">
        <v>384</v>
      </c>
      <c r="E1283" s="327">
        <f t="shared" si="57"/>
        <v>0.082</v>
      </c>
      <c r="F1283" s="293" t="str">
        <f t="shared" si="58"/>
        <v>是</v>
      </c>
      <c r="G1283" s="173" t="str">
        <f t="shared" si="59"/>
        <v>项</v>
      </c>
    </row>
    <row r="1284" ht="36" hidden="1" customHeight="1" spans="1:7">
      <c r="A1284" s="456" t="s">
        <v>2347</v>
      </c>
      <c r="B1284" s="322" t="s">
        <v>179</v>
      </c>
      <c r="C1284" s="363">
        <v>20</v>
      </c>
      <c r="D1284" s="323">
        <v>35</v>
      </c>
      <c r="E1284" s="327">
        <f t="shared" ref="E1284:E1347" si="60">IF(C1284&gt;0,D1284/C1284-1,IF(C1284&lt;0,-(D1284/C1284-1),""))</f>
        <v>0.75</v>
      </c>
      <c r="F1284" s="293" t="str">
        <f t="shared" ref="F1284:F1347" si="61">IF(LEN(A1284)=3,"是",IF(B1284&lt;&gt;"",IF(SUM(C1284:D1284)&lt;&gt;0,"是","否"),"是"))</f>
        <v>是</v>
      </c>
      <c r="G1284" s="173" t="str">
        <f t="shared" ref="G1284:G1347" si="62">IF(LEN(A1284)=3,"类",IF(LEN(A1284)=5,"款","项"))</f>
        <v>项</v>
      </c>
    </row>
    <row r="1285" ht="36" hidden="1" customHeight="1" spans="1:7">
      <c r="A1285" s="456" t="s">
        <v>2348</v>
      </c>
      <c r="B1285" s="322" t="s">
        <v>181</v>
      </c>
      <c r="C1285" s="363">
        <v>0</v>
      </c>
      <c r="D1285" s="323">
        <v>0</v>
      </c>
      <c r="E1285" s="327" t="str">
        <f t="shared" si="60"/>
        <v/>
      </c>
      <c r="F1285" s="293" t="str">
        <f t="shared" si="61"/>
        <v>否</v>
      </c>
      <c r="G1285" s="173" t="str">
        <f t="shared" si="62"/>
        <v>项</v>
      </c>
    </row>
    <row r="1286" ht="36" hidden="1" customHeight="1" spans="1:7">
      <c r="A1286" s="456" t="s">
        <v>2349</v>
      </c>
      <c r="B1286" s="322" t="s">
        <v>2350</v>
      </c>
      <c r="C1286" s="363">
        <v>0</v>
      </c>
      <c r="D1286" s="323">
        <v>0</v>
      </c>
      <c r="E1286" s="327" t="str">
        <f t="shared" si="60"/>
        <v/>
      </c>
      <c r="F1286" s="293" t="str">
        <f t="shared" si="61"/>
        <v>否</v>
      </c>
      <c r="G1286" s="173" t="str">
        <f t="shared" si="62"/>
        <v>项</v>
      </c>
    </row>
    <row r="1287" ht="36" hidden="1" customHeight="1" spans="1:7">
      <c r="A1287" s="456" t="s">
        <v>2351</v>
      </c>
      <c r="B1287" s="322" t="s">
        <v>2352</v>
      </c>
      <c r="C1287" s="363">
        <v>0</v>
      </c>
      <c r="D1287" s="323">
        <v>0</v>
      </c>
      <c r="E1287" s="327" t="str">
        <f t="shared" si="60"/>
        <v/>
      </c>
      <c r="F1287" s="293" t="str">
        <f t="shared" si="61"/>
        <v>否</v>
      </c>
      <c r="G1287" s="173" t="str">
        <f t="shared" si="62"/>
        <v>项</v>
      </c>
    </row>
    <row r="1288" ht="36" hidden="1" customHeight="1" spans="1:7">
      <c r="A1288" s="456" t="s">
        <v>2353</v>
      </c>
      <c r="B1288" s="322" t="s">
        <v>2354</v>
      </c>
      <c r="C1288" s="363">
        <v>10</v>
      </c>
      <c r="D1288" s="323">
        <v>3</v>
      </c>
      <c r="E1288" s="327">
        <f t="shared" si="60"/>
        <v>-0.7</v>
      </c>
      <c r="F1288" s="293" t="str">
        <f t="shared" si="61"/>
        <v>是</v>
      </c>
      <c r="G1288" s="173" t="str">
        <f t="shared" si="62"/>
        <v>项</v>
      </c>
    </row>
    <row r="1289" ht="36" hidden="1" customHeight="1" spans="1:7">
      <c r="A1289" s="456" t="s">
        <v>2355</v>
      </c>
      <c r="B1289" s="322" t="s">
        <v>2356</v>
      </c>
      <c r="C1289" s="363">
        <v>0</v>
      </c>
      <c r="D1289" s="323">
        <v>0</v>
      </c>
      <c r="E1289" s="327" t="str">
        <f t="shared" si="60"/>
        <v/>
      </c>
      <c r="F1289" s="293" t="str">
        <f t="shared" si="61"/>
        <v>否</v>
      </c>
      <c r="G1289" s="173" t="str">
        <f t="shared" si="62"/>
        <v>项</v>
      </c>
    </row>
    <row r="1290" ht="36" hidden="1" customHeight="1" spans="1:7">
      <c r="A1290" s="456" t="s">
        <v>2357</v>
      </c>
      <c r="B1290" s="322" t="s">
        <v>2358</v>
      </c>
      <c r="C1290" s="363">
        <v>0</v>
      </c>
      <c r="D1290" s="323">
        <v>245</v>
      </c>
      <c r="E1290" s="327" t="str">
        <f t="shared" si="60"/>
        <v/>
      </c>
      <c r="F1290" s="293" t="str">
        <f t="shared" si="61"/>
        <v>是</v>
      </c>
      <c r="G1290" s="173" t="str">
        <f t="shared" si="62"/>
        <v>项</v>
      </c>
    </row>
    <row r="1291" ht="36" hidden="1" customHeight="1" spans="1:7">
      <c r="A1291" s="456" t="s">
        <v>2359</v>
      </c>
      <c r="B1291" s="322" t="s">
        <v>2360</v>
      </c>
      <c r="C1291" s="363">
        <v>0</v>
      </c>
      <c r="D1291" s="323">
        <v>3</v>
      </c>
      <c r="E1291" s="327" t="str">
        <f t="shared" si="60"/>
        <v/>
      </c>
      <c r="F1291" s="293" t="str">
        <f t="shared" si="61"/>
        <v>是</v>
      </c>
      <c r="G1291" s="173" t="str">
        <f t="shared" si="62"/>
        <v>项</v>
      </c>
    </row>
    <row r="1292" ht="36" hidden="1" customHeight="1" spans="1:7">
      <c r="A1292" s="456" t="s">
        <v>2361</v>
      </c>
      <c r="B1292" s="322" t="s">
        <v>195</v>
      </c>
      <c r="C1292" s="363">
        <v>0</v>
      </c>
      <c r="D1292" s="323">
        <v>0</v>
      </c>
      <c r="E1292" s="327" t="str">
        <f t="shared" si="60"/>
        <v/>
      </c>
      <c r="F1292" s="293" t="str">
        <f t="shared" si="61"/>
        <v>否</v>
      </c>
      <c r="G1292" s="173" t="str">
        <f t="shared" si="62"/>
        <v>项</v>
      </c>
    </row>
    <row r="1293" ht="36" hidden="1" customHeight="1" spans="1:7">
      <c r="A1293" s="456" t="s">
        <v>2362</v>
      </c>
      <c r="B1293" s="322" t="s">
        <v>2363</v>
      </c>
      <c r="C1293" s="363">
        <v>5</v>
      </c>
      <c r="D1293" s="323">
        <v>0</v>
      </c>
      <c r="E1293" s="327">
        <f t="shared" si="60"/>
        <v>-1</v>
      </c>
      <c r="F1293" s="293" t="str">
        <f t="shared" si="61"/>
        <v>是</v>
      </c>
      <c r="G1293" s="173" t="str">
        <f t="shared" si="62"/>
        <v>项</v>
      </c>
    </row>
    <row r="1294" ht="36" hidden="1" customHeight="1" spans="1:7">
      <c r="A1294" s="455" t="s">
        <v>2364</v>
      </c>
      <c r="B1294" s="317" t="s">
        <v>2365</v>
      </c>
      <c r="C1294" s="363">
        <v>5</v>
      </c>
      <c r="D1294" s="363">
        <v>26</v>
      </c>
      <c r="E1294" s="329">
        <f t="shared" si="60"/>
        <v>4.2</v>
      </c>
      <c r="F1294" s="293" t="str">
        <f t="shared" si="61"/>
        <v>是</v>
      </c>
      <c r="G1294" s="173" t="str">
        <f t="shared" si="62"/>
        <v>款</v>
      </c>
    </row>
    <row r="1295" ht="36" hidden="1" customHeight="1" spans="1:7">
      <c r="A1295" s="456" t="s">
        <v>2366</v>
      </c>
      <c r="B1295" s="322" t="s">
        <v>177</v>
      </c>
      <c r="C1295" s="363">
        <v>0</v>
      </c>
      <c r="D1295" s="323">
        <v>0</v>
      </c>
      <c r="E1295" s="327" t="str">
        <f t="shared" si="60"/>
        <v/>
      </c>
      <c r="F1295" s="293" t="str">
        <f t="shared" si="61"/>
        <v>否</v>
      </c>
      <c r="G1295" s="173" t="str">
        <f t="shared" si="62"/>
        <v>项</v>
      </c>
    </row>
    <row r="1296" ht="36" hidden="1" customHeight="1" spans="1:7">
      <c r="A1296" s="456" t="s">
        <v>2367</v>
      </c>
      <c r="B1296" s="322" t="s">
        <v>179</v>
      </c>
      <c r="C1296" s="363">
        <v>0</v>
      </c>
      <c r="D1296" s="323">
        <v>0</v>
      </c>
      <c r="E1296" s="327" t="str">
        <f t="shared" si="60"/>
        <v/>
      </c>
      <c r="F1296" s="293" t="str">
        <f t="shared" si="61"/>
        <v>否</v>
      </c>
      <c r="G1296" s="173" t="str">
        <f t="shared" si="62"/>
        <v>项</v>
      </c>
    </row>
    <row r="1297" ht="36" hidden="1" customHeight="1" spans="1:7">
      <c r="A1297" s="456" t="s">
        <v>2368</v>
      </c>
      <c r="B1297" s="322" t="s">
        <v>181</v>
      </c>
      <c r="C1297" s="363">
        <v>0</v>
      </c>
      <c r="D1297" s="323">
        <v>0</v>
      </c>
      <c r="E1297" s="327" t="str">
        <f t="shared" si="60"/>
        <v/>
      </c>
      <c r="F1297" s="293" t="str">
        <f t="shared" si="61"/>
        <v>否</v>
      </c>
      <c r="G1297" s="173" t="str">
        <f t="shared" si="62"/>
        <v>项</v>
      </c>
    </row>
    <row r="1298" ht="36" hidden="1" customHeight="1" spans="1:7">
      <c r="A1298" s="456" t="s">
        <v>2369</v>
      </c>
      <c r="B1298" s="322" t="s">
        <v>2370</v>
      </c>
      <c r="C1298" s="363">
        <v>0</v>
      </c>
      <c r="D1298" s="323">
        <v>26</v>
      </c>
      <c r="E1298" s="327" t="str">
        <f t="shared" si="60"/>
        <v/>
      </c>
      <c r="F1298" s="293" t="str">
        <f t="shared" si="61"/>
        <v>是</v>
      </c>
      <c r="G1298" s="173" t="str">
        <f t="shared" si="62"/>
        <v>项</v>
      </c>
    </row>
    <row r="1299" ht="36" hidden="1" customHeight="1" spans="1:7">
      <c r="A1299" s="456" t="s">
        <v>2371</v>
      </c>
      <c r="B1299" s="322" t="s">
        <v>2372</v>
      </c>
      <c r="C1299" s="363">
        <v>5</v>
      </c>
      <c r="D1299" s="323">
        <v>0</v>
      </c>
      <c r="E1299" s="327">
        <f t="shared" si="60"/>
        <v>-1</v>
      </c>
      <c r="F1299" s="293" t="str">
        <f t="shared" si="61"/>
        <v>是</v>
      </c>
      <c r="G1299" s="173" t="str">
        <f t="shared" si="62"/>
        <v>项</v>
      </c>
    </row>
    <row r="1300" ht="36" hidden="1" customHeight="1" spans="1:7">
      <c r="A1300" s="455" t="s">
        <v>2373</v>
      </c>
      <c r="B1300" s="317" t="s">
        <v>2374</v>
      </c>
      <c r="C1300" s="363">
        <v>0</v>
      </c>
      <c r="D1300" s="363">
        <v>0</v>
      </c>
      <c r="E1300" s="329" t="str">
        <f t="shared" si="60"/>
        <v/>
      </c>
      <c r="F1300" s="293" t="str">
        <f t="shared" si="61"/>
        <v>否</v>
      </c>
      <c r="G1300" s="173" t="str">
        <f t="shared" si="62"/>
        <v>款</v>
      </c>
    </row>
    <row r="1301" ht="36" hidden="1" customHeight="1" spans="1:7">
      <c r="A1301" s="456" t="s">
        <v>2375</v>
      </c>
      <c r="B1301" s="322" t="s">
        <v>177</v>
      </c>
      <c r="C1301" s="363">
        <v>0</v>
      </c>
      <c r="D1301" s="323">
        <v>0</v>
      </c>
      <c r="E1301" s="327" t="str">
        <f t="shared" si="60"/>
        <v/>
      </c>
      <c r="F1301" s="293" t="str">
        <f t="shared" si="61"/>
        <v>否</v>
      </c>
      <c r="G1301" s="173" t="str">
        <f t="shared" si="62"/>
        <v>项</v>
      </c>
    </row>
    <row r="1302" ht="36" hidden="1" customHeight="1" spans="1:7">
      <c r="A1302" s="456" t="s">
        <v>2376</v>
      </c>
      <c r="B1302" s="322" t="s">
        <v>179</v>
      </c>
      <c r="C1302" s="363">
        <v>0</v>
      </c>
      <c r="D1302" s="323">
        <v>0</v>
      </c>
      <c r="E1302" s="327" t="str">
        <f t="shared" si="60"/>
        <v/>
      </c>
      <c r="F1302" s="293" t="str">
        <f t="shared" si="61"/>
        <v>否</v>
      </c>
      <c r="G1302" s="173" t="str">
        <f t="shared" si="62"/>
        <v>项</v>
      </c>
    </row>
    <row r="1303" ht="36" hidden="1" customHeight="1" spans="1:7">
      <c r="A1303" s="456" t="s">
        <v>2377</v>
      </c>
      <c r="B1303" s="322" t="s">
        <v>181</v>
      </c>
      <c r="C1303" s="363">
        <v>0</v>
      </c>
      <c r="D1303" s="323">
        <v>0</v>
      </c>
      <c r="E1303" s="327" t="str">
        <f t="shared" si="60"/>
        <v/>
      </c>
      <c r="F1303" s="293" t="str">
        <f t="shared" si="61"/>
        <v>否</v>
      </c>
      <c r="G1303" s="173" t="str">
        <f t="shared" si="62"/>
        <v>项</v>
      </c>
    </row>
    <row r="1304" ht="36" hidden="1" customHeight="1" spans="1:7">
      <c r="A1304" s="456" t="s">
        <v>2378</v>
      </c>
      <c r="B1304" s="322" t="s">
        <v>2379</v>
      </c>
      <c r="C1304" s="363">
        <v>0</v>
      </c>
      <c r="D1304" s="323">
        <v>0</v>
      </c>
      <c r="E1304" s="327" t="str">
        <f t="shared" si="60"/>
        <v/>
      </c>
      <c r="F1304" s="293" t="str">
        <f t="shared" si="61"/>
        <v>否</v>
      </c>
      <c r="G1304" s="173" t="str">
        <f t="shared" si="62"/>
        <v>项</v>
      </c>
    </row>
    <row r="1305" ht="36" hidden="1" customHeight="1" spans="1:7">
      <c r="A1305" s="456" t="s">
        <v>2380</v>
      </c>
      <c r="B1305" s="322" t="s">
        <v>2381</v>
      </c>
      <c r="C1305" s="363">
        <v>0</v>
      </c>
      <c r="D1305" s="323">
        <v>0</v>
      </c>
      <c r="E1305" s="327" t="str">
        <f t="shared" si="60"/>
        <v/>
      </c>
      <c r="F1305" s="293" t="str">
        <f t="shared" si="61"/>
        <v>否</v>
      </c>
      <c r="G1305" s="173" t="str">
        <f t="shared" si="62"/>
        <v>项</v>
      </c>
    </row>
    <row r="1306" ht="36" hidden="1" customHeight="1" spans="1:7">
      <c r="A1306" s="455" t="s">
        <v>2382</v>
      </c>
      <c r="B1306" s="317" t="s">
        <v>2383</v>
      </c>
      <c r="C1306" s="363">
        <v>0</v>
      </c>
      <c r="D1306" s="363">
        <v>0</v>
      </c>
      <c r="E1306" s="329" t="str">
        <f t="shared" si="60"/>
        <v/>
      </c>
      <c r="F1306" s="293" t="str">
        <f t="shared" si="61"/>
        <v>否</v>
      </c>
      <c r="G1306" s="173" t="str">
        <f t="shared" si="62"/>
        <v>款</v>
      </c>
    </row>
    <row r="1307" ht="36" hidden="1" customHeight="1" spans="1:7">
      <c r="A1307" s="456" t="s">
        <v>2384</v>
      </c>
      <c r="B1307" s="322" t="s">
        <v>177</v>
      </c>
      <c r="C1307" s="363">
        <v>0</v>
      </c>
      <c r="D1307" s="323">
        <v>0</v>
      </c>
      <c r="E1307" s="327" t="str">
        <f t="shared" si="60"/>
        <v/>
      </c>
      <c r="F1307" s="293" t="str">
        <f t="shared" si="61"/>
        <v>否</v>
      </c>
      <c r="G1307" s="173" t="str">
        <f t="shared" si="62"/>
        <v>项</v>
      </c>
    </row>
    <row r="1308" ht="36" hidden="1" customHeight="1" spans="1:7">
      <c r="A1308" s="456" t="s">
        <v>2385</v>
      </c>
      <c r="B1308" s="322" t="s">
        <v>179</v>
      </c>
      <c r="C1308" s="363">
        <v>0</v>
      </c>
      <c r="D1308" s="323">
        <v>0</v>
      </c>
      <c r="E1308" s="327" t="str">
        <f t="shared" si="60"/>
        <v/>
      </c>
      <c r="F1308" s="293" t="str">
        <f t="shared" si="61"/>
        <v>否</v>
      </c>
      <c r="G1308" s="173" t="str">
        <f t="shared" si="62"/>
        <v>项</v>
      </c>
    </row>
    <row r="1309" ht="36" hidden="1" customHeight="1" spans="1:7">
      <c r="A1309" s="456" t="s">
        <v>2386</v>
      </c>
      <c r="B1309" s="322" t="s">
        <v>181</v>
      </c>
      <c r="C1309" s="363">
        <v>0</v>
      </c>
      <c r="D1309" s="323">
        <v>0</v>
      </c>
      <c r="E1309" s="327" t="str">
        <f t="shared" si="60"/>
        <v/>
      </c>
      <c r="F1309" s="293" t="str">
        <f t="shared" si="61"/>
        <v>否</v>
      </c>
      <c r="G1309" s="173" t="str">
        <f t="shared" si="62"/>
        <v>项</v>
      </c>
    </row>
    <row r="1310" ht="36" hidden="1" customHeight="1" spans="1:7">
      <c r="A1310" s="456" t="s">
        <v>2387</v>
      </c>
      <c r="B1310" s="322" t="s">
        <v>2388</v>
      </c>
      <c r="C1310" s="363">
        <v>0</v>
      </c>
      <c r="D1310" s="323">
        <v>0</v>
      </c>
      <c r="E1310" s="327" t="str">
        <f t="shared" si="60"/>
        <v/>
      </c>
      <c r="F1310" s="293" t="str">
        <f t="shared" si="61"/>
        <v>否</v>
      </c>
      <c r="G1310" s="173" t="str">
        <f t="shared" si="62"/>
        <v>项</v>
      </c>
    </row>
    <row r="1311" ht="36" hidden="1" customHeight="1" spans="1:7">
      <c r="A1311" s="456" t="s">
        <v>2389</v>
      </c>
      <c r="B1311" s="322" t="s">
        <v>2390</v>
      </c>
      <c r="C1311" s="363">
        <v>0</v>
      </c>
      <c r="D1311" s="323">
        <v>0</v>
      </c>
      <c r="E1311" s="327" t="str">
        <f t="shared" si="60"/>
        <v/>
      </c>
      <c r="F1311" s="293" t="str">
        <f t="shared" si="61"/>
        <v>否</v>
      </c>
      <c r="G1311" s="173" t="str">
        <f t="shared" si="62"/>
        <v>项</v>
      </c>
    </row>
    <row r="1312" ht="36" hidden="1" customHeight="1" spans="1:7">
      <c r="A1312" s="456" t="s">
        <v>2391</v>
      </c>
      <c r="B1312" s="322" t="s">
        <v>195</v>
      </c>
      <c r="C1312" s="363">
        <v>0</v>
      </c>
      <c r="D1312" s="323">
        <v>0</v>
      </c>
      <c r="E1312" s="327" t="str">
        <f t="shared" si="60"/>
        <v/>
      </c>
      <c r="F1312" s="293" t="str">
        <f t="shared" si="61"/>
        <v>否</v>
      </c>
      <c r="G1312" s="173" t="str">
        <f t="shared" si="62"/>
        <v>项</v>
      </c>
    </row>
    <row r="1313" ht="36" hidden="1" customHeight="1" spans="1:7">
      <c r="A1313" s="456" t="s">
        <v>2392</v>
      </c>
      <c r="B1313" s="322" t="s">
        <v>2393</v>
      </c>
      <c r="C1313" s="363"/>
      <c r="D1313" s="323">
        <v>0</v>
      </c>
      <c r="E1313" s="327" t="str">
        <f t="shared" si="60"/>
        <v/>
      </c>
      <c r="F1313" s="293" t="str">
        <f t="shared" si="61"/>
        <v>否</v>
      </c>
      <c r="G1313" s="173" t="str">
        <f t="shared" si="62"/>
        <v>项</v>
      </c>
    </row>
    <row r="1314" ht="36" hidden="1" customHeight="1" spans="1:7">
      <c r="A1314" s="455" t="s">
        <v>2394</v>
      </c>
      <c r="B1314" s="317" t="s">
        <v>2395</v>
      </c>
      <c r="C1314" s="363">
        <v>109</v>
      </c>
      <c r="D1314" s="363">
        <v>64</v>
      </c>
      <c r="E1314" s="329">
        <f t="shared" si="60"/>
        <v>-0.413</v>
      </c>
      <c r="F1314" s="293" t="str">
        <f t="shared" si="61"/>
        <v>是</v>
      </c>
      <c r="G1314" s="173" t="str">
        <f t="shared" si="62"/>
        <v>款</v>
      </c>
    </row>
    <row r="1315" ht="36" hidden="1" customHeight="1" spans="1:7">
      <c r="A1315" s="456" t="s">
        <v>2396</v>
      </c>
      <c r="B1315" s="322" t="s">
        <v>177</v>
      </c>
      <c r="C1315" s="363">
        <v>49</v>
      </c>
      <c r="D1315" s="323">
        <v>0</v>
      </c>
      <c r="E1315" s="327">
        <f t="shared" si="60"/>
        <v>-1</v>
      </c>
      <c r="F1315" s="293" t="str">
        <f t="shared" si="61"/>
        <v>是</v>
      </c>
      <c r="G1315" s="173" t="str">
        <f t="shared" si="62"/>
        <v>项</v>
      </c>
    </row>
    <row r="1316" ht="36" hidden="1" customHeight="1" spans="1:7">
      <c r="A1316" s="456" t="s">
        <v>2397</v>
      </c>
      <c r="B1316" s="322" t="s">
        <v>179</v>
      </c>
      <c r="C1316" s="363"/>
      <c r="D1316" s="323">
        <v>0</v>
      </c>
      <c r="E1316" s="327" t="str">
        <f t="shared" si="60"/>
        <v/>
      </c>
      <c r="F1316" s="293" t="str">
        <f t="shared" si="61"/>
        <v>否</v>
      </c>
      <c r="G1316" s="173" t="str">
        <f t="shared" si="62"/>
        <v>项</v>
      </c>
    </row>
    <row r="1317" ht="36" hidden="1" customHeight="1" spans="1:7">
      <c r="A1317" s="456" t="s">
        <v>2398</v>
      </c>
      <c r="B1317" s="322" t="s">
        <v>181</v>
      </c>
      <c r="C1317" s="363"/>
      <c r="D1317" s="323">
        <v>0</v>
      </c>
      <c r="E1317" s="327" t="str">
        <f t="shared" si="60"/>
        <v/>
      </c>
      <c r="F1317" s="293" t="str">
        <f t="shared" si="61"/>
        <v>否</v>
      </c>
      <c r="G1317" s="173" t="str">
        <f t="shared" si="62"/>
        <v>项</v>
      </c>
    </row>
    <row r="1318" ht="36" hidden="1" customHeight="1" spans="1:7">
      <c r="A1318" s="456" t="s">
        <v>2399</v>
      </c>
      <c r="B1318" s="322" t="s">
        <v>2400</v>
      </c>
      <c r="C1318" s="363"/>
      <c r="D1318" s="323">
        <v>2</v>
      </c>
      <c r="E1318" s="327" t="str">
        <f t="shared" si="60"/>
        <v/>
      </c>
      <c r="F1318" s="293" t="str">
        <f t="shared" si="61"/>
        <v>是</v>
      </c>
      <c r="G1318" s="173" t="str">
        <f t="shared" si="62"/>
        <v>项</v>
      </c>
    </row>
    <row r="1319" ht="36" hidden="1" customHeight="1" spans="1:7">
      <c r="A1319" s="456" t="s">
        <v>2401</v>
      </c>
      <c r="B1319" s="322" t="s">
        <v>2402</v>
      </c>
      <c r="C1319" s="363">
        <v>5</v>
      </c>
      <c r="D1319" s="323">
        <v>1</v>
      </c>
      <c r="E1319" s="327">
        <f t="shared" si="60"/>
        <v>-0.8</v>
      </c>
      <c r="F1319" s="293" t="str">
        <f t="shared" si="61"/>
        <v>是</v>
      </c>
      <c r="G1319" s="173" t="str">
        <f t="shared" si="62"/>
        <v>项</v>
      </c>
    </row>
    <row r="1320" ht="36" hidden="1" customHeight="1" spans="1:7">
      <c r="A1320" s="456" t="s">
        <v>2403</v>
      </c>
      <c r="B1320" s="322" t="s">
        <v>2404</v>
      </c>
      <c r="C1320" s="363"/>
      <c r="D1320" s="323">
        <v>0</v>
      </c>
      <c r="E1320" s="327" t="str">
        <f t="shared" si="60"/>
        <v/>
      </c>
      <c r="F1320" s="293" t="str">
        <f t="shared" si="61"/>
        <v>否</v>
      </c>
      <c r="G1320" s="173" t="str">
        <f t="shared" si="62"/>
        <v>项</v>
      </c>
    </row>
    <row r="1321" ht="36" hidden="1" customHeight="1" spans="1:7">
      <c r="A1321" s="456" t="s">
        <v>2405</v>
      </c>
      <c r="B1321" s="322" t="s">
        <v>2406</v>
      </c>
      <c r="C1321" s="363"/>
      <c r="D1321" s="323">
        <v>0</v>
      </c>
      <c r="E1321" s="327" t="str">
        <f t="shared" si="60"/>
        <v/>
      </c>
      <c r="F1321" s="293" t="str">
        <f t="shared" si="61"/>
        <v>否</v>
      </c>
      <c r="G1321" s="173" t="str">
        <f t="shared" si="62"/>
        <v>项</v>
      </c>
    </row>
    <row r="1322" ht="36" hidden="1" customHeight="1" spans="1:7">
      <c r="A1322" s="456" t="s">
        <v>2407</v>
      </c>
      <c r="B1322" s="322" t="s">
        <v>2408</v>
      </c>
      <c r="C1322" s="363"/>
      <c r="D1322" s="323">
        <v>0</v>
      </c>
      <c r="E1322" s="327" t="str">
        <f t="shared" si="60"/>
        <v/>
      </c>
      <c r="F1322" s="293" t="str">
        <f t="shared" si="61"/>
        <v>否</v>
      </c>
      <c r="G1322" s="173" t="str">
        <f t="shared" si="62"/>
        <v>项</v>
      </c>
    </row>
    <row r="1323" ht="36" hidden="1" customHeight="1" spans="1:7">
      <c r="A1323" s="456" t="s">
        <v>2409</v>
      </c>
      <c r="B1323" s="322" t="s">
        <v>2410</v>
      </c>
      <c r="C1323" s="363"/>
      <c r="D1323" s="323">
        <v>0</v>
      </c>
      <c r="E1323" s="327" t="str">
        <f t="shared" si="60"/>
        <v/>
      </c>
      <c r="F1323" s="293" t="str">
        <f t="shared" si="61"/>
        <v>否</v>
      </c>
      <c r="G1323" s="173" t="str">
        <f t="shared" si="62"/>
        <v>项</v>
      </c>
    </row>
    <row r="1324" ht="36" hidden="1" customHeight="1" spans="1:7">
      <c r="A1324" s="456" t="s">
        <v>2411</v>
      </c>
      <c r="B1324" s="322" t="s">
        <v>2412</v>
      </c>
      <c r="C1324" s="363"/>
      <c r="D1324" s="323">
        <v>0</v>
      </c>
      <c r="E1324" s="327" t="str">
        <f t="shared" si="60"/>
        <v/>
      </c>
      <c r="F1324" s="293" t="str">
        <f t="shared" si="61"/>
        <v>否</v>
      </c>
      <c r="G1324" s="173" t="str">
        <f t="shared" si="62"/>
        <v>项</v>
      </c>
    </row>
    <row r="1325" ht="36" hidden="1" customHeight="1" spans="1:7">
      <c r="A1325" s="456" t="s">
        <v>2413</v>
      </c>
      <c r="B1325" s="322" t="s">
        <v>2414</v>
      </c>
      <c r="C1325" s="363">
        <v>55</v>
      </c>
      <c r="D1325" s="323">
        <v>61</v>
      </c>
      <c r="E1325" s="327">
        <f t="shared" si="60"/>
        <v>0.109</v>
      </c>
      <c r="F1325" s="293" t="str">
        <f t="shared" si="61"/>
        <v>是</v>
      </c>
      <c r="G1325" s="173" t="str">
        <f t="shared" si="62"/>
        <v>项</v>
      </c>
    </row>
    <row r="1326" ht="36" hidden="1" customHeight="1" spans="1:7">
      <c r="A1326" s="456" t="s">
        <v>2415</v>
      </c>
      <c r="B1326" s="322" t="s">
        <v>2416</v>
      </c>
      <c r="C1326" s="363"/>
      <c r="D1326" s="323">
        <v>0</v>
      </c>
      <c r="E1326" s="327" t="str">
        <f t="shared" si="60"/>
        <v/>
      </c>
      <c r="F1326" s="293" t="str">
        <f t="shared" si="61"/>
        <v>否</v>
      </c>
      <c r="G1326" s="173" t="str">
        <f t="shared" si="62"/>
        <v>项</v>
      </c>
    </row>
    <row r="1327" ht="36" hidden="1" customHeight="1" spans="1:7">
      <c r="A1327" s="455" t="s">
        <v>2417</v>
      </c>
      <c r="B1327" s="317" t="s">
        <v>2418</v>
      </c>
      <c r="C1327" s="363">
        <v>1285</v>
      </c>
      <c r="D1327" s="363">
        <v>487</v>
      </c>
      <c r="E1327" s="329">
        <f t="shared" si="60"/>
        <v>-0.621</v>
      </c>
      <c r="F1327" s="293" t="str">
        <f t="shared" si="61"/>
        <v>是</v>
      </c>
      <c r="G1327" s="173" t="str">
        <f t="shared" si="62"/>
        <v>款</v>
      </c>
    </row>
    <row r="1328" ht="36" hidden="1" customHeight="1" spans="1:7">
      <c r="A1328" s="456" t="s">
        <v>2419</v>
      </c>
      <c r="B1328" s="322" t="s">
        <v>2420</v>
      </c>
      <c r="C1328" s="363">
        <v>1285</v>
      </c>
      <c r="D1328" s="323">
        <v>402</v>
      </c>
      <c r="E1328" s="327">
        <f t="shared" si="60"/>
        <v>-0.687</v>
      </c>
      <c r="F1328" s="293" t="str">
        <f t="shared" si="61"/>
        <v>是</v>
      </c>
      <c r="G1328" s="173" t="str">
        <f t="shared" si="62"/>
        <v>项</v>
      </c>
    </row>
    <row r="1329" ht="36" hidden="1" customHeight="1" spans="1:7">
      <c r="A1329" s="456" t="s">
        <v>2421</v>
      </c>
      <c r="B1329" s="322" t="s">
        <v>2422</v>
      </c>
      <c r="C1329" s="363">
        <v>0</v>
      </c>
      <c r="D1329" s="323">
        <v>85</v>
      </c>
      <c r="E1329" s="327" t="str">
        <f t="shared" si="60"/>
        <v/>
      </c>
      <c r="F1329" s="293" t="str">
        <f t="shared" si="61"/>
        <v>是</v>
      </c>
      <c r="G1329" s="173" t="str">
        <f t="shared" si="62"/>
        <v>项</v>
      </c>
    </row>
    <row r="1330" ht="36" hidden="1" customHeight="1" spans="1:7">
      <c r="A1330" s="456" t="s">
        <v>2423</v>
      </c>
      <c r="B1330" s="322" t="s">
        <v>2424</v>
      </c>
      <c r="C1330" s="363">
        <v>0</v>
      </c>
      <c r="D1330" s="323">
        <v>0</v>
      </c>
      <c r="E1330" s="327" t="str">
        <f t="shared" si="60"/>
        <v/>
      </c>
      <c r="F1330" s="293" t="str">
        <f t="shared" si="61"/>
        <v>否</v>
      </c>
      <c r="G1330" s="173" t="str">
        <f t="shared" si="62"/>
        <v>项</v>
      </c>
    </row>
    <row r="1331" ht="36" hidden="1" customHeight="1" spans="1:7">
      <c r="A1331" s="455" t="s">
        <v>2425</v>
      </c>
      <c r="B1331" s="317" t="s">
        <v>2426</v>
      </c>
      <c r="C1331" s="363">
        <v>20</v>
      </c>
      <c r="D1331" s="363">
        <v>15</v>
      </c>
      <c r="E1331" s="329">
        <f t="shared" si="60"/>
        <v>-0.25</v>
      </c>
      <c r="F1331" s="293" t="str">
        <f t="shared" si="61"/>
        <v>是</v>
      </c>
      <c r="G1331" s="173" t="str">
        <f t="shared" si="62"/>
        <v>款</v>
      </c>
    </row>
    <row r="1332" ht="36" hidden="1" customHeight="1" spans="1:7">
      <c r="A1332" s="456" t="s">
        <v>2427</v>
      </c>
      <c r="B1332" s="322" t="s">
        <v>2428</v>
      </c>
      <c r="C1332" s="363">
        <v>0</v>
      </c>
      <c r="D1332" s="323">
        <v>0</v>
      </c>
      <c r="E1332" s="327" t="str">
        <f t="shared" si="60"/>
        <v/>
      </c>
      <c r="F1332" s="293" t="str">
        <f t="shared" si="61"/>
        <v>否</v>
      </c>
      <c r="G1332" s="173" t="str">
        <f t="shared" si="62"/>
        <v>项</v>
      </c>
    </row>
    <row r="1333" ht="36" hidden="1" customHeight="1" spans="1:7">
      <c r="A1333" s="456" t="s">
        <v>2429</v>
      </c>
      <c r="B1333" s="322" t="s">
        <v>2430</v>
      </c>
      <c r="C1333" s="363">
        <v>20</v>
      </c>
      <c r="D1333" s="323">
        <v>15</v>
      </c>
      <c r="E1333" s="327">
        <f t="shared" si="60"/>
        <v>-0.25</v>
      </c>
      <c r="F1333" s="293" t="str">
        <f t="shared" si="61"/>
        <v>是</v>
      </c>
      <c r="G1333" s="173" t="str">
        <f t="shared" si="62"/>
        <v>项</v>
      </c>
    </row>
    <row r="1334" ht="36" hidden="1" customHeight="1" spans="1:7">
      <c r="A1334" s="456" t="s">
        <v>2431</v>
      </c>
      <c r="B1334" s="322" t="s">
        <v>2432</v>
      </c>
      <c r="C1334" s="363">
        <v>0</v>
      </c>
      <c r="D1334" s="323">
        <v>0</v>
      </c>
      <c r="E1334" s="327" t="str">
        <f t="shared" si="60"/>
        <v/>
      </c>
      <c r="F1334" s="293" t="str">
        <f t="shared" si="61"/>
        <v>否</v>
      </c>
      <c r="G1334" s="173" t="str">
        <f t="shared" si="62"/>
        <v>项</v>
      </c>
    </row>
    <row r="1335" ht="36" hidden="1" customHeight="1" spans="1:7">
      <c r="A1335" s="456" t="s">
        <v>2433</v>
      </c>
      <c r="B1335" s="322" t="s">
        <v>2434</v>
      </c>
      <c r="C1335" s="363">
        <v>0</v>
      </c>
      <c r="D1335" s="323">
        <v>0</v>
      </c>
      <c r="E1335" s="327" t="str">
        <f t="shared" si="60"/>
        <v/>
      </c>
      <c r="F1335" s="293" t="str">
        <f t="shared" si="61"/>
        <v>否</v>
      </c>
      <c r="G1335" s="173" t="str">
        <f t="shared" si="62"/>
        <v>项</v>
      </c>
    </row>
    <row r="1336" ht="36" hidden="1" customHeight="1" spans="1:7">
      <c r="A1336" s="456" t="s">
        <v>2435</v>
      </c>
      <c r="B1336" s="322" t="s">
        <v>2436</v>
      </c>
      <c r="C1336" s="363">
        <v>0</v>
      </c>
      <c r="D1336" s="323">
        <v>0</v>
      </c>
      <c r="E1336" s="327" t="str">
        <f t="shared" si="60"/>
        <v/>
      </c>
      <c r="F1336" s="293" t="str">
        <f t="shared" si="61"/>
        <v>否</v>
      </c>
      <c r="G1336" s="173" t="str">
        <f t="shared" si="62"/>
        <v>项</v>
      </c>
    </row>
    <row r="1337" ht="36" hidden="1" customHeight="1" spans="1:7">
      <c r="A1337" s="455" t="s">
        <v>2437</v>
      </c>
      <c r="B1337" s="317" t="s">
        <v>2438</v>
      </c>
      <c r="C1337" s="363">
        <v>60</v>
      </c>
      <c r="D1337" s="363">
        <v>65</v>
      </c>
      <c r="E1337" s="329">
        <f t="shared" si="60"/>
        <v>0.083</v>
      </c>
      <c r="F1337" s="293" t="str">
        <f t="shared" si="61"/>
        <v>是</v>
      </c>
      <c r="G1337" s="173" t="str">
        <f t="shared" si="62"/>
        <v>款</v>
      </c>
    </row>
    <row r="1338" ht="36" hidden="1" customHeight="1" spans="1:7">
      <c r="A1338" s="322" t="s">
        <v>2439</v>
      </c>
      <c r="B1338" s="322" t="s">
        <v>2440</v>
      </c>
      <c r="C1338" s="363">
        <v>60</v>
      </c>
      <c r="D1338" s="323">
        <v>65</v>
      </c>
      <c r="E1338" s="327">
        <f t="shared" si="60"/>
        <v>0.083</v>
      </c>
      <c r="F1338" s="293" t="str">
        <f t="shared" si="61"/>
        <v>是</v>
      </c>
      <c r="G1338" s="173" t="str">
        <f t="shared" si="62"/>
        <v>项</v>
      </c>
    </row>
    <row r="1339" ht="36" hidden="1" customHeight="1" spans="1:7">
      <c r="A1339" s="317" t="s">
        <v>2441</v>
      </c>
      <c r="B1339" s="466" t="s">
        <v>557</v>
      </c>
      <c r="C1339" s="363"/>
      <c r="D1339" s="467"/>
      <c r="E1339" s="329" t="str">
        <f t="shared" si="60"/>
        <v/>
      </c>
      <c r="F1339" s="293" t="str">
        <f t="shared" si="61"/>
        <v>否</v>
      </c>
      <c r="G1339" s="173" t="str">
        <f t="shared" si="62"/>
        <v>项</v>
      </c>
    </row>
    <row r="1340" ht="36" customHeight="1" spans="1:7">
      <c r="A1340" s="455" t="s">
        <v>149</v>
      </c>
      <c r="B1340" s="317" t="s">
        <v>150</v>
      </c>
      <c r="C1340" s="363">
        <v>2160</v>
      </c>
      <c r="D1340" s="363">
        <v>3750</v>
      </c>
      <c r="E1340" s="329">
        <f t="shared" si="60"/>
        <v>0.736</v>
      </c>
      <c r="F1340" s="293" t="str">
        <f t="shared" si="61"/>
        <v>是</v>
      </c>
      <c r="G1340" s="173" t="str">
        <f t="shared" si="62"/>
        <v>类</v>
      </c>
    </row>
    <row r="1341" s="175" customFormat="1" ht="36" customHeight="1" spans="1:7">
      <c r="A1341" s="480" t="s">
        <v>151</v>
      </c>
      <c r="B1341" s="481" t="s">
        <v>152</v>
      </c>
      <c r="C1341" s="482">
        <v>1800</v>
      </c>
      <c r="D1341" s="482">
        <v>2500</v>
      </c>
      <c r="E1341" s="329">
        <f t="shared" si="60"/>
        <v>0.389</v>
      </c>
      <c r="F1341" s="291" t="str">
        <f t="shared" si="61"/>
        <v>是</v>
      </c>
      <c r="G1341" s="175" t="str">
        <f t="shared" si="62"/>
        <v>类</v>
      </c>
    </row>
    <row r="1342" ht="36" hidden="1" customHeight="1" spans="1:7">
      <c r="A1342" s="455" t="s">
        <v>2442</v>
      </c>
      <c r="B1342" s="317" t="s">
        <v>2443</v>
      </c>
      <c r="C1342" s="363">
        <v>1800</v>
      </c>
      <c r="D1342" s="363">
        <v>2500</v>
      </c>
      <c r="E1342" s="329">
        <f t="shared" si="60"/>
        <v>0.389</v>
      </c>
      <c r="F1342" s="293" t="str">
        <f t="shared" si="61"/>
        <v>是</v>
      </c>
      <c r="G1342" s="173" t="str">
        <f t="shared" si="62"/>
        <v>款</v>
      </c>
    </row>
    <row r="1343" ht="36" hidden="1" customHeight="1" spans="1:7">
      <c r="A1343" s="456" t="s">
        <v>2444</v>
      </c>
      <c r="B1343" s="322" t="s">
        <v>2445</v>
      </c>
      <c r="C1343" s="363">
        <v>1800</v>
      </c>
      <c r="D1343" s="323">
        <v>2500</v>
      </c>
      <c r="E1343" s="327">
        <f t="shared" si="60"/>
        <v>0.389</v>
      </c>
      <c r="F1343" s="293" t="str">
        <f t="shared" si="61"/>
        <v>是</v>
      </c>
      <c r="G1343" s="173" t="str">
        <f t="shared" si="62"/>
        <v>项</v>
      </c>
    </row>
    <row r="1344" ht="36" hidden="1" customHeight="1" spans="1:7">
      <c r="A1344" s="456" t="s">
        <v>2446</v>
      </c>
      <c r="B1344" s="322" t="s">
        <v>2447</v>
      </c>
      <c r="C1344" s="363">
        <v>0</v>
      </c>
      <c r="D1344" s="323">
        <v>0</v>
      </c>
      <c r="E1344" s="327" t="str">
        <f t="shared" si="60"/>
        <v/>
      </c>
      <c r="F1344" s="293" t="str">
        <f t="shared" si="61"/>
        <v>否</v>
      </c>
      <c r="G1344" s="173" t="str">
        <f t="shared" si="62"/>
        <v>项</v>
      </c>
    </row>
    <row r="1345" ht="36" hidden="1" customHeight="1" spans="1:7">
      <c r="A1345" s="456" t="s">
        <v>2448</v>
      </c>
      <c r="B1345" s="322" t="s">
        <v>2449</v>
      </c>
      <c r="C1345" s="363">
        <v>0</v>
      </c>
      <c r="D1345" s="323">
        <v>0</v>
      </c>
      <c r="E1345" s="327" t="str">
        <f t="shared" si="60"/>
        <v/>
      </c>
      <c r="F1345" s="293" t="str">
        <f t="shared" si="61"/>
        <v>否</v>
      </c>
      <c r="G1345" s="173" t="str">
        <f t="shared" si="62"/>
        <v>项</v>
      </c>
    </row>
    <row r="1346" ht="36" hidden="1" customHeight="1" spans="1:7">
      <c r="A1346" s="456">
        <v>2320399</v>
      </c>
      <c r="B1346" s="322" t="s">
        <v>2450</v>
      </c>
      <c r="C1346" s="363"/>
      <c r="D1346" s="323"/>
      <c r="E1346" s="327" t="str">
        <f t="shared" si="60"/>
        <v/>
      </c>
      <c r="F1346" s="293" t="str">
        <f t="shared" si="61"/>
        <v>否</v>
      </c>
      <c r="G1346" s="173" t="str">
        <f t="shared" si="62"/>
        <v>项</v>
      </c>
    </row>
    <row r="1347" ht="36" hidden="1" customHeight="1" spans="1:7">
      <c r="A1347" s="455" t="s">
        <v>2451</v>
      </c>
      <c r="B1347" s="466" t="s">
        <v>557</v>
      </c>
      <c r="C1347" s="363"/>
      <c r="D1347" s="363"/>
      <c r="E1347" s="329" t="str">
        <f t="shared" si="60"/>
        <v/>
      </c>
      <c r="F1347" s="293" t="str">
        <f t="shared" si="61"/>
        <v>否</v>
      </c>
      <c r="G1347" s="173" t="str">
        <f t="shared" si="62"/>
        <v>项</v>
      </c>
    </row>
    <row r="1348" s="175" customFormat="1" ht="36" customHeight="1" spans="1:7">
      <c r="A1348" s="480" t="s">
        <v>153</v>
      </c>
      <c r="B1348" s="481" t="s">
        <v>154</v>
      </c>
      <c r="C1348" s="482">
        <v>5</v>
      </c>
      <c r="D1348" s="482">
        <v>8</v>
      </c>
      <c r="E1348" s="329">
        <f t="shared" ref="E1348:E1355" si="63">IF(C1348&gt;0,D1348/C1348-1,IF(C1348&lt;0,-(D1348/C1348-1),""))</f>
        <v>0.6</v>
      </c>
      <c r="F1348" s="291" t="str">
        <f t="shared" ref="F1348:F1355" si="64">IF(LEN(A1348)=3,"是",IF(B1348&lt;&gt;"",IF(SUM(C1348:D1348)&lt;&gt;0,"是","否"),"是"))</f>
        <v>是</v>
      </c>
      <c r="G1348" s="175" t="str">
        <f t="shared" ref="G1348:G1355" si="65">IF(LEN(A1348)=3,"类",IF(LEN(A1348)=5,"款","项"))</f>
        <v>类</v>
      </c>
    </row>
    <row r="1349" ht="36" hidden="1" customHeight="1" spans="1:7">
      <c r="A1349" s="455" t="s">
        <v>2452</v>
      </c>
      <c r="B1349" s="317" t="s">
        <v>2453</v>
      </c>
      <c r="C1349" s="363">
        <v>5</v>
      </c>
      <c r="D1349" s="363">
        <v>8</v>
      </c>
      <c r="E1349" s="329">
        <f t="shared" si="63"/>
        <v>0.6</v>
      </c>
      <c r="F1349" s="293" t="str">
        <f t="shared" si="64"/>
        <v>是</v>
      </c>
      <c r="G1349" s="173" t="str">
        <f t="shared" si="65"/>
        <v>款</v>
      </c>
    </row>
    <row r="1350" ht="36" customHeight="1" spans="1:7">
      <c r="A1350" s="455" t="s">
        <v>155</v>
      </c>
      <c r="B1350" s="317" t="s">
        <v>156</v>
      </c>
      <c r="C1350" s="363">
        <v>0</v>
      </c>
      <c r="D1350" s="363">
        <v>0</v>
      </c>
      <c r="E1350" s="329" t="str">
        <f t="shared" si="63"/>
        <v/>
      </c>
      <c r="F1350" s="293" t="str">
        <f t="shared" si="64"/>
        <v>是</v>
      </c>
      <c r="G1350" s="173" t="str">
        <f t="shared" si="65"/>
        <v>类</v>
      </c>
    </row>
    <row r="1351" ht="36" hidden="1" customHeight="1" spans="1:7">
      <c r="A1351" s="455" t="s">
        <v>2454</v>
      </c>
      <c r="B1351" s="317" t="s">
        <v>2455</v>
      </c>
      <c r="C1351" s="363">
        <v>0</v>
      </c>
      <c r="D1351" s="363">
        <v>0</v>
      </c>
      <c r="E1351" s="329" t="str">
        <f t="shared" si="63"/>
        <v/>
      </c>
      <c r="F1351" s="293" t="str">
        <f t="shared" si="64"/>
        <v>否</v>
      </c>
      <c r="G1351" s="173" t="str">
        <f t="shared" si="65"/>
        <v>款</v>
      </c>
    </row>
    <row r="1352" ht="36" hidden="1" customHeight="1" spans="1:7">
      <c r="A1352" s="455" t="s">
        <v>2456</v>
      </c>
      <c r="B1352" s="317" t="s">
        <v>2121</v>
      </c>
      <c r="C1352" s="363">
        <v>0</v>
      </c>
      <c r="D1352" s="363"/>
      <c r="E1352" s="329" t="str">
        <f t="shared" si="63"/>
        <v/>
      </c>
      <c r="F1352" s="293" t="str">
        <f t="shared" si="64"/>
        <v>否</v>
      </c>
      <c r="G1352" s="173" t="str">
        <f t="shared" si="65"/>
        <v>款</v>
      </c>
    </row>
    <row r="1353" ht="36" hidden="1" customHeight="1" spans="1:7">
      <c r="A1353" s="465" t="s">
        <v>2457</v>
      </c>
      <c r="B1353" s="466" t="s">
        <v>2458</v>
      </c>
      <c r="C1353" s="363"/>
      <c r="D1353" s="483"/>
      <c r="E1353" s="329" t="str">
        <f t="shared" si="63"/>
        <v/>
      </c>
      <c r="F1353" s="293" t="str">
        <f t="shared" si="64"/>
        <v>否</v>
      </c>
      <c r="G1353" s="173" t="str">
        <f t="shared" si="65"/>
        <v>项</v>
      </c>
    </row>
    <row r="1354" ht="36" customHeight="1" spans="1:6">
      <c r="A1354" s="484"/>
      <c r="B1354" s="466"/>
      <c r="C1354" s="485"/>
      <c r="D1354" s="483"/>
      <c r="E1354" s="329" t="str">
        <f t="shared" si="63"/>
        <v/>
      </c>
      <c r="F1354" s="293" t="str">
        <f t="shared" si="64"/>
        <v>是</v>
      </c>
    </row>
    <row r="1355" ht="36" customHeight="1" spans="1:6">
      <c r="A1355" s="486"/>
      <c r="B1355" s="487" t="s">
        <v>2459</v>
      </c>
      <c r="C1355" s="488">
        <f>C4+C253+C273+C367+C423+C480+C540+C669+C743+C823+C847+C960+C1025+C1096+C1117+C1155+C1201+C1222+C1281+C1340+C1145+C1341+C1348+C1350</f>
        <v>174511</v>
      </c>
      <c r="D1355" s="488">
        <f>D4+D253+D273+D367+D423+D480+D540+D669+D743+D823+D847+D960+D1025+D1096+D1117+D1155+D1201+D1222+D1281+D1340+D1145+D1341+D1348+D1350</f>
        <v>186532</v>
      </c>
      <c r="E1355" s="329">
        <f t="shared" si="63"/>
        <v>0.069</v>
      </c>
      <c r="F1355" s="293" t="str">
        <f t="shared" si="64"/>
        <v>是</v>
      </c>
    </row>
    <row r="1356" spans="3:3">
      <c r="C1356" s="400"/>
    </row>
    <row r="1357" spans="3:3">
      <c r="C1357" s="424"/>
    </row>
    <row r="1358" spans="3:3">
      <c r="C1358" s="400"/>
    </row>
    <row r="1359" spans="3:3">
      <c r="C1359" s="424"/>
    </row>
    <row r="1360" spans="3:3">
      <c r="C1360" s="400"/>
    </row>
    <row r="1361" spans="3:3">
      <c r="C1361" s="400"/>
    </row>
    <row r="1362" spans="3:3">
      <c r="C1362" s="424"/>
    </row>
    <row r="1363" spans="3:3">
      <c r="C1363" s="400"/>
    </row>
    <row r="1364" spans="3:3">
      <c r="C1364" s="400"/>
    </row>
    <row r="1365" spans="3:3">
      <c r="C1365" s="400"/>
    </row>
    <row r="1366" spans="3:3">
      <c r="C1366" s="400"/>
    </row>
    <row r="1367" spans="3:5">
      <c r="C1367" s="424"/>
      <c r="E1367" s="354">
        <f>IF(C1355&lt;&gt;0,IF((D1355/C1355-1)&lt;-30%,"",IF((D1355/C1355-1)&gt;150%,"",D1355/C1355-1)),"")</f>
        <v>0</v>
      </c>
    </row>
    <row r="1368" spans="3:3">
      <c r="C1368" s="400"/>
    </row>
  </sheetData>
  <autoFilter ref="A3:G1355">
    <filterColumn colId="6">
      <customFilters>
        <customFilter operator="equal" val=""/>
        <customFilter operator="equal" val="类"/>
      </customFilters>
    </filterColumn>
    <extLst/>
  </autoFilter>
  <mergeCells count="1">
    <mergeCell ref="B1:E1"/>
  </mergeCells>
  <conditionalFormatting sqref="F4">
    <cfRule type="cellIs" dxfId="2" priority="1439" stopIfTrue="1" operator="lessThan">
      <formula>0</formula>
    </cfRule>
  </conditionalFormatting>
  <conditionalFormatting sqref="F5">
    <cfRule type="cellIs" dxfId="2" priority="1351" stopIfTrue="1" operator="lessThan">
      <formula>0</formula>
    </cfRule>
  </conditionalFormatting>
  <conditionalFormatting sqref="F6">
    <cfRule type="cellIs" dxfId="2" priority="1350" stopIfTrue="1" operator="lessThan">
      <formula>0</formula>
    </cfRule>
  </conditionalFormatting>
  <conditionalFormatting sqref="F7">
    <cfRule type="cellIs" dxfId="2" priority="1349" stopIfTrue="1" operator="lessThan">
      <formula>0</formula>
    </cfRule>
  </conditionalFormatting>
  <conditionalFormatting sqref="F8">
    <cfRule type="cellIs" dxfId="2" priority="1348" stopIfTrue="1" operator="lessThan">
      <formula>0</formula>
    </cfRule>
  </conditionalFormatting>
  <conditionalFormatting sqref="F9">
    <cfRule type="cellIs" dxfId="2" priority="1347" stopIfTrue="1" operator="lessThan">
      <formula>0</formula>
    </cfRule>
  </conditionalFormatting>
  <conditionalFormatting sqref="F10">
    <cfRule type="cellIs" dxfId="2" priority="1346" stopIfTrue="1" operator="lessThan">
      <formula>0</formula>
    </cfRule>
  </conditionalFormatting>
  <conditionalFormatting sqref="F11">
    <cfRule type="cellIs" dxfId="2" priority="1345" stopIfTrue="1" operator="lessThan">
      <formula>0</formula>
    </cfRule>
  </conditionalFormatting>
  <conditionalFormatting sqref="F12">
    <cfRule type="cellIs" dxfId="2" priority="1344" stopIfTrue="1" operator="lessThan">
      <formula>0</formula>
    </cfRule>
  </conditionalFormatting>
  <conditionalFormatting sqref="F13">
    <cfRule type="cellIs" dxfId="2" priority="1343" stopIfTrue="1" operator="lessThan">
      <formula>0</formula>
    </cfRule>
  </conditionalFormatting>
  <conditionalFormatting sqref="F14">
    <cfRule type="cellIs" dxfId="2" priority="1342" stopIfTrue="1" operator="lessThan">
      <formula>0</formula>
    </cfRule>
  </conditionalFormatting>
  <conditionalFormatting sqref="F15">
    <cfRule type="cellIs" dxfId="2" priority="1341" stopIfTrue="1" operator="lessThan">
      <formula>0</formula>
    </cfRule>
  </conditionalFormatting>
  <conditionalFormatting sqref="F16">
    <cfRule type="cellIs" dxfId="2" priority="1340" stopIfTrue="1" operator="lessThan">
      <formula>0</formula>
    </cfRule>
  </conditionalFormatting>
  <conditionalFormatting sqref="F17">
    <cfRule type="cellIs" dxfId="2" priority="1339" stopIfTrue="1" operator="lessThan">
      <formula>0</formula>
    </cfRule>
  </conditionalFormatting>
  <conditionalFormatting sqref="F18">
    <cfRule type="cellIs" dxfId="2" priority="1338" stopIfTrue="1" operator="lessThan">
      <formula>0</formula>
    </cfRule>
  </conditionalFormatting>
  <conditionalFormatting sqref="F19">
    <cfRule type="cellIs" dxfId="2" priority="1337" stopIfTrue="1" operator="lessThan">
      <formula>0</formula>
    </cfRule>
  </conditionalFormatting>
  <conditionalFormatting sqref="F20">
    <cfRule type="cellIs" dxfId="2" priority="1336" stopIfTrue="1" operator="lessThan">
      <formula>0</formula>
    </cfRule>
  </conditionalFormatting>
  <conditionalFormatting sqref="F21">
    <cfRule type="cellIs" dxfId="2" priority="1335" stopIfTrue="1" operator="lessThan">
      <formula>0</formula>
    </cfRule>
  </conditionalFormatting>
  <conditionalFormatting sqref="F22">
    <cfRule type="cellIs" dxfId="2" priority="1334" stopIfTrue="1" operator="lessThan">
      <formula>0</formula>
    </cfRule>
  </conditionalFormatting>
  <conditionalFormatting sqref="F23">
    <cfRule type="cellIs" dxfId="2" priority="1333" stopIfTrue="1" operator="lessThan">
      <formula>0</formula>
    </cfRule>
  </conditionalFormatting>
  <conditionalFormatting sqref="F24">
    <cfRule type="cellIs" dxfId="2" priority="1332" stopIfTrue="1" operator="lessThan">
      <formula>0</formula>
    </cfRule>
  </conditionalFormatting>
  <conditionalFormatting sqref="F25">
    <cfRule type="cellIs" dxfId="2" priority="1331" stopIfTrue="1" operator="lessThan">
      <formula>0</formula>
    </cfRule>
  </conditionalFormatting>
  <conditionalFormatting sqref="F26">
    <cfRule type="cellIs" dxfId="2" priority="1330" stopIfTrue="1" operator="lessThan">
      <formula>0</formula>
    </cfRule>
  </conditionalFormatting>
  <conditionalFormatting sqref="F27">
    <cfRule type="cellIs" dxfId="2" priority="1329" stopIfTrue="1" operator="lessThan">
      <formula>0</formula>
    </cfRule>
  </conditionalFormatting>
  <conditionalFormatting sqref="F28">
    <cfRule type="cellIs" dxfId="2" priority="1328" stopIfTrue="1" operator="lessThan">
      <formula>0</formula>
    </cfRule>
  </conditionalFormatting>
  <conditionalFormatting sqref="F29">
    <cfRule type="cellIs" dxfId="2" priority="1327" stopIfTrue="1" operator="lessThan">
      <formula>0</formula>
    </cfRule>
  </conditionalFormatting>
  <conditionalFormatting sqref="F30">
    <cfRule type="cellIs" dxfId="2" priority="1326" stopIfTrue="1" operator="lessThan">
      <formula>0</formula>
    </cfRule>
  </conditionalFormatting>
  <conditionalFormatting sqref="F31">
    <cfRule type="cellIs" dxfId="2" priority="1325" stopIfTrue="1" operator="lessThan">
      <formula>0</formula>
    </cfRule>
  </conditionalFormatting>
  <conditionalFormatting sqref="F32">
    <cfRule type="cellIs" dxfId="2" priority="1324" stopIfTrue="1" operator="lessThan">
      <formula>0</formula>
    </cfRule>
  </conditionalFormatting>
  <conditionalFormatting sqref="F33">
    <cfRule type="cellIs" dxfId="2" priority="1323" stopIfTrue="1" operator="lessThan">
      <formula>0</formula>
    </cfRule>
  </conditionalFormatting>
  <conditionalFormatting sqref="F34">
    <cfRule type="cellIs" dxfId="2" priority="1322" stopIfTrue="1" operator="lessThan">
      <formula>0</formula>
    </cfRule>
  </conditionalFormatting>
  <conditionalFormatting sqref="F35">
    <cfRule type="cellIs" dxfId="2" priority="1321" stopIfTrue="1" operator="lessThan">
      <formula>0</formula>
    </cfRule>
  </conditionalFormatting>
  <conditionalFormatting sqref="F36">
    <cfRule type="cellIs" dxfId="2" priority="1320" stopIfTrue="1" operator="lessThan">
      <formula>0</formula>
    </cfRule>
  </conditionalFormatting>
  <conditionalFormatting sqref="F37">
    <cfRule type="cellIs" dxfId="2" priority="1319" stopIfTrue="1" operator="lessThan">
      <formula>0</formula>
    </cfRule>
  </conditionalFormatting>
  <conditionalFormatting sqref="F38">
    <cfRule type="cellIs" dxfId="2" priority="1318" stopIfTrue="1" operator="lessThan">
      <formula>0</formula>
    </cfRule>
  </conditionalFormatting>
  <conditionalFormatting sqref="F39">
    <cfRule type="cellIs" dxfId="2" priority="1317" stopIfTrue="1" operator="lessThan">
      <formula>0</formula>
    </cfRule>
  </conditionalFormatting>
  <conditionalFormatting sqref="F40">
    <cfRule type="cellIs" dxfId="2" priority="1316" stopIfTrue="1" operator="lessThan">
      <formula>0</formula>
    </cfRule>
  </conditionalFormatting>
  <conditionalFormatting sqref="F41">
    <cfRule type="cellIs" dxfId="2" priority="1315" stopIfTrue="1" operator="lessThan">
      <formula>0</formula>
    </cfRule>
  </conditionalFormatting>
  <conditionalFormatting sqref="F42">
    <cfRule type="cellIs" dxfId="2" priority="1314" stopIfTrue="1" operator="lessThan">
      <formula>0</formula>
    </cfRule>
  </conditionalFormatting>
  <conditionalFormatting sqref="F43">
    <cfRule type="cellIs" dxfId="2" priority="1313" stopIfTrue="1" operator="lessThan">
      <formula>0</formula>
    </cfRule>
  </conditionalFormatting>
  <conditionalFormatting sqref="F44">
    <cfRule type="cellIs" dxfId="2" priority="1312" stopIfTrue="1" operator="lessThan">
      <formula>0</formula>
    </cfRule>
  </conditionalFormatting>
  <conditionalFormatting sqref="F45">
    <cfRule type="cellIs" dxfId="2" priority="1311" stopIfTrue="1" operator="lessThan">
      <formula>0</formula>
    </cfRule>
  </conditionalFormatting>
  <conditionalFormatting sqref="F46">
    <cfRule type="cellIs" dxfId="2" priority="1310" stopIfTrue="1" operator="lessThan">
      <formula>0</formula>
    </cfRule>
  </conditionalFormatting>
  <conditionalFormatting sqref="F47">
    <cfRule type="cellIs" dxfId="2" priority="1309" stopIfTrue="1" operator="lessThan">
      <formula>0</formula>
    </cfRule>
  </conditionalFormatting>
  <conditionalFormatting sqref="F48">
    <cfRule type="cellIs" dxfId="2" priority="1308" stopIfTrue="1" operator="lessThan">
      <formula>0</formula>
    </cfRule>
  </conditionalFormatting>
  <conditionalFormatting sqref="F49">
    <cfRule type="cellIs" dxfId="2" priority="1307" stopIfTrue="1" operator="lessThan">
      <formula>0</formula>
    </cfRule>
  </conditionalFormatting>
  <conditionalFormatting sqref="F50">
    <cfRule type="cellIs" dxfId="2" priority="1306" stopIfTrue="1" operator="lessThan">
      <formula>0</formula>
    </cfRule>
  </conditionalFormatting>
  <conditionalFormatting sqref="F51">
    <cfRule type="cellIs" dxfId="2" priority="1305" stopIfTrue="1" operator="lessThan">
      <formula>0</formula>
    </cfRule>
  </conditionalFormatting>
  <conditionalFormatting sqref="F52">
    <cfRule type="cellIs" dxfId="2" priority="1304" stopIfTrue="1" operator="lessThan">
      <formula>0</formula>
    </cfRule>
  </conditionalFormatting>
  <conditionalFormatting sqref="F53">
    <cfRule type="cellIs" dxfId="2" priority="1303" stopIfTrue="1" operator="lessThan">
      <formula>0</formula>
    </cfRule>
  </conditionalFormatting>
  <conditionalFormatting sqref="F54">
    <cfRule type="cellIs" dxfId="2" priority="1302" stopIfTrue="1" operator="lessThan">
      <formula>0</formula>
    </cfRule>
  </conditionalFormatting>
  <conditionalFormatting sqref="F55">
    <cfRule type="cellIs" dxfId="2" priority="1301" stopIfTrue="1" operator="lessThan">
      <formula>0</formula>
    </cfRule>
  </conditionalFormatting>
  <conditionalFormatting sqref="F56">
    <cfRule type="cellIs" dxfId="2" priority="1300" stopIfTrue="1" operator="lessThan">
      <formula>0</formula>
    </cfRule>
  </conditionalFormatting>
  <conditionalFormatting sqref="F57">
    <cfRule type="cellIs" dxfId="2" priority="1299" stopIfTrue="1" operator="lessThan">
      <formula>0</formula>
    </cfRule>
  </conditionalFormatting>
  <conditionalFormatting sqref="F58">
    <cfRule type="cellIs" dxfId="2" priority="1298" stopIfTrue="1" operator="lessThan">
      <formula>0</formula>
    </cfRule>
  </conditionalFormatting>
  <conditionalFormatting sqref="F59">
    <cfRule type="cellIs" dxfId="2" priority="1297" stopIfTrue="1" operator="lessThan">
      <formula>0</formula>
    </cfRule>
  </conditionalFormatting>
  <conditionalFormatting sqref="F60">
    <cfRule type="cellIs" dxfId="2" priority="1296" stopIfTrue="1" operator="lessThan">
      <formula>0</formula>
    </cfRule>
  </conditionalFormatting>
  <conditionalFormatting sqref="F61">
    <cfRule type="cellIs" dxfId="2" priority="1295" stopIfTrue="1" operator="lessThan">
      <formula>0</formula>
    </cfRule>
  </conditionalFormatting>
  <conditionalFormatting sqref="F62">
    <cfRule type="cellIs" dxfId="2" priority="1294" stopIfTrue="1" operator="lessThan">
      <formula>0</formula>
    </cfRule>
  </conditionalFormatting>
  <conditionalFormatting sqref="F63">
    <cfRule type="cellIs" dxfId="2" priority="1293" stopIfTrue="1" operator="lessThan">
      <formula>0</formula>
    </cfRule>
  </conditionalFormatting>
  <conditionalFormatting sqref="F64">
    <cfRule type="cellIs" dxfId="2" priority="1292" stopIfTrue="1" operator="lessThan">
      <formula>0</formula>
    </cfRule>
  </conditionalFormatting>
  <conditionalFormatting sqref="F65">
    <cfRule type="cellIs" dxfId="2" priority="1291" stopIfTrue="1" operator="lessThan">
      <formula>0</formula>
    </cfRule>
  </conditionalFormatting>
  <conditionalFormatting sqref="F66">
    <cfRule type="cellIs" dxfId="2" priority="1290" stopIfTrue="1" operator="lessThan">
      <formula>0</formula>
    </cfRule>
  </conditionalFormatting>
  <conditionalFormatting sqref="F67">
    <cfRule type="cellIs" dxfId="2" priority="1289" stopIfTrue="1" operator="lessThan">
      <formula>0</formula>
    </cfRule>
  </conditionalFormatting>
  <conditionalFormatting sqref="F68">
    <cfRule type="cellIs" dxfId="2" priority="1288" stopIfTrue="1" operator="lessThan">
      <formula>0</formula>
    </cfRule>
  </conditionalFormatting>
  <conditionalFormatting sqref="F69">
    <cfRule type="cellIs" dxfId="2" priority="1287" stopIfTrue="1" operator="lessThan">
      <formula>0</formula>
    </cfRule>
  </conditionalFormatting>
  <conditionalFormatting sqref="F70">
    <cfRule type="cellIs" dxfId="2" priority="1286" stopIfTrue="1" operator="lessThan">
      <formula>0</formula>
    </cfRule>
  </conditionalFormatting>
  <conditionalFormatting sqref="F71">
    <cfRule type="cellIs" dxfId="2" priority="1285" stopIfTrue="1" operator="lessThan">
      <formula>0</formula>
    </cfRule>
  </conditionalFormatting>
  <conditionalFormatting sqref="F72">
    <cfRule type="cellIs" dxfId="2" priority="1284" stopIfTrue="1" operator="lessThan">
      <formula>0</formula>
    </cfRule>
  </conditionalFormatting>
  <conditionalFormatting sqref="F73">
    <cfRule type="cellIs" dxfId="2" priority="1283" stopIfTrue="1" operator="lessThan">
      <formula>0</formula>
    </cfRule>
  </conditionalFormatting>
  <conditionalFormatting sqref="F74">
    <cfRule type="cellIs" dxfId="2" priority="1282" stopIfTrue="1" operator="lessThan">
      <formula>0</formula>
    </cfRule>
  </conditionalFormatting>
  <conditionalFormatting sqref="F75">
    <cfRule type="cellIs" dxfId="2" priority="1281" stopIfTrue="1" operator="lessThan">
      <formula>0</formula>
    </cfRule>
  </conditionalFormatting>
  <conditionalFormatting sqref="F76">
    <cfRule type="cellIs" dxfId="2" priority="1280" stopIfTrue="1" operator="lessThan">
      <formula>0</formula>
    </cfRule>
  </conditionalFormatting>
  <conditionalFormatting sqref="F77">
    <cfRule type="cellIs" dxfId="2" priority="1279" stopIfTrue="1" operator="lessThan">
      <formula>0</formula>
    </cfRule>
  </conditionalFormatting>
  <conditionalFormatting sqref="F78">
    <cfRule type="cellIs" dxfId="2" priority="1278" stopIfTrue="1" operator="lessThan">
      <formula>0</formula>
    </cfRule>
  </conditionalFormatting>
  <conditionalFormatting sqref="F79">
    <cfRule type="cellIs" dxfId="2" priority="1277" stopIfTrue="1" operator="lessThan">
      <formula>0</formula>
    </cfRule>
  </conditionalFormatting>
  <conditionalFormatting sqref="F80">
    <cfRule type="cellIs" dxfId="2" priority="1276" stopIfTrue="1" operator="lessThan">
      <formula>0</formula>
    </cfRule>
  </conditionalFormatting>
  <conditionalFormatting sqref="F81">
    <cfRule type="cellIs" dxfId="2" priority="1275" stopIfTrue="1" operator="lessThan">
      <formula>0</formula>
    </cfRule>
  </conditionalFormatting>
  <conditionalFormatting sqref="F82">
    <cfRule type="cellIs" dxfId="2" priority="1274" stopIfTrue="1" operator="lessThan">
      <formula>0</formula>
    </cfRule>
  </conditionalFormatting>
  <conditionalFormatting sqref="F83">
    <cfRule type="cellIs" dxfId="2" priority="1273" stopIfTrue="1" operator="lessThan">
      <formula>0</formula>
    </cfRule>
  </conditionalFormatting>
  <conditionalFormatting sqref="F84">
    <cfRule type="cellIs" dxfId="2" priority="1272" stopIfTrue="1" operator="lessThan">
      <formula>0</formula>
    </cfRule>
  </conditionalFormatting>
  <conditionalFormatting sqref="F85">
    <cfRule type="cellIs" dxfId="2" priority="1271" stopIfTrue="1" operator="lessThan">
      <formula>0</formula>
    </cfRule>
  </conditionalFormatting>
  <conditionalFormatting sqref="F86">
    <cfRule type="cellIs" dxfId="2" priority="1270" stopIfTrue="1" operator="lessThan">
      <formula>0</formula>
    </cfRule>
  </conditionalFormatting>
  <conditionalFormatting sqref="F87">
    <cfRule type="cellIs" dxfId="2" priority="1269" stopIfTrue="1" operator="lessThan">
      <formula>0</formula>
    </cfRule>
  </conditionalFormatting>
  <conditionalFormatting sqref="F88">
    <cfRule type="cellIs" dxfId="2" priority="1268" stopIfTrue="1" operator="lessThan">
      <formula>0</formula>
    </cfRule>
  </conditionalFormatting>
  <conditionalFormatting sqref="F89">
    <cfRule type="cellIs" dxfId="2" priority="1267" stopIfTrue="1" operator="lessThan">
      <formula>0</formula>
    </cfRule>
  </conditionalFormatting>
  <conditionalFormatting sqref="F90">
    <cfRule type="cellIs" dxfId="2" priority="1266" stopIfTrue="1" operator="lessThan">
      <formula>0</formula>
    </cfRule>
  </conditionalFormatting>
  <conditionalFormatting sqref="F91">
    <cfRule type="cellIs" dxfId="2" priority="1265" stopIfTrue="1" operator="lessThan">
      <formula>0</formula>
    </cfRule>
  </conditionalFormatting>
  <conditionalFormatting sqref="F92">
    <cfRule type="cellIs" dxfId="2" priority="1264" stopIfTrue="1" operator="lessThan">
      <formula>0</formula>
    </cfRule>
  </conditionalFormatting>
  <conditionalFormatting sqref="F93">
    <cfRule type="cellIs" dxfId="2" priority="1263" stopIfTrue="1" operator="lessThan">
      <formula>0</formula>
    </cfRule>
  </conditionalFormatting>
  <conditionalFormatting sqref="F94">
    <cfRule type="cellIs" dxfId="2" priority="1262" stopIfTrue="1" operator="lessThan">
      <formula>0</formula>
    </cfRule>
  </conditionalFormatting>
  <conditionalFormatting sqref="F95">
    <cfRule type="cellIs" dxfId="2" priority="1261" stopIfTrue="1" operator="lessThan">
      <formula>0</formula>
    </cfRule>
  </conditionalFormatting>
  <conditionalFormatting sqref="F96">
    <cfRule type="cellIs" dxfId="2" priority="1260" stopIfTrue="1" operator="lessThan">
      <formula>0</formula>
    </cfRule>
  </conditionalFormatting>
  <conditionalFormatting sqref="F97">
    <cfRule type="cellIs" dxfId="2" priority="1259" stopIfTrue="1" operator="lessThan">
      <formula>0</formula>
    </cfRule>
  </conditionalFormatting>
  <conditionalFormatting sqref="F98">
    <cfRule type="cellIs" dxfId="2" priority="1258" stopIfTrue="1" operator="lessThan">
      <formula>0</formula>
    </cfRule>
  </conditionalFormatting>
  <conditionalFormatting sqref="F99">
    <cfRule type="cellIs" dxfId="2" priority="1257" stopIfTrue="1" operator="lessThan">
      <formula>0</formula>
    </cfRule>
  </conditionalFormatting>
  <conditionalFormatting sqref="F100">
    <cfRule type="cellIs" dxfId="2" priority="1256" stopIfTrue="1" operator="lessThan">
      <formula>0</formula>
    </cfRule>
  </conditionalFormatting>
  <conditionalFormatting sqref="F101">
    <cfRule type="cellIs" dxfId="2" priority="1255" stopIfTrue="1" operator="lessThan">
      <formula>0</formula>
    </cfRule>
  </conditionalFormatting>
  <conditionalFormatting sqref="F102">
    <cfRule type="cellIs" dxfId="2" priority="1254" stopIfTrue="1" operator="lessThan">
      <formula>0</formula>
    </cfRule>
  </conditionalFormatting>
  <conditionalFormatting sqref="F103">
    <cfRule type="cellIs" dxfId="2" priority="1253" stopIfTrue="1" operator="lessThan">
      <formula>0</formula>
    </cfRule>
  </conditionalFormatting>
  <conditionalFormatting sqref="F104">
    <cfRule type="cellIs" dxfId="2" priority="1252" stopIfTrue="1" operator="lessThan">
      <formula>0</formula>
    </cfRule>
  </conditionalFormatting>
  <conditionalFormatting sqref="F105">
    <cfRule type="cellIs" dxfId="2" priority="1251" stopIfTrue="1" operator="lessThan">
      <formula>0</formula>
    </cfRule>
  </conditionalFormatting>
  <conditionalFormatting sqref="F106">
    <cfRule type="cellIs" dxfId="2" priority="1250" stopIfTrue="1" operator="lessThan">
      <formula>0</formula>
    </cfRule>
  </conditionalFormatting>
  <conditionalFormatting sqref="F107">
    <cfRule type="cellIs" dxfId="2" priority="1249" stopIfTrue="1" operator="lessThan">
      <formula>0</formula>
    </cfRule>
  </conditionalFormatting>
  <conditionalFormatting sqref="F108">
    <cfRule type="cellIs" dxfId="2" priority="1248" stopIfTrue="1" operator="lessThan">
      <formula>0</formula>
    </cfRule>
  </conditionalFormatting>
  <conditionalFormatting sqref="F109">
    <cfRule type="cellIs" dxfId="2" priority="1247" stopIfTrue="1" operator="lessThan">
      <formula>0</formula>
    </cfRule>
  </conditionalFormatting>
  <conditionalFormatting sqref="F110">
    <cfRule type="cellIs" dxfId="2" priority="1246" stopIfTrue="1" operator="lessThan">
      <formula>0</formula>
    </cfRule>
  </conditionalFormatting>
  <conditionalFormatting sqref="F111">
    <cfRule type="cellIs" dxfId="2" priority="1245" stopIfTrue="1" operator="lessThan">
      <formula>0</formula>
    </cfRule>
  </conditionalFormatting>
  <conditionalFormatting sqref="F112">
    <cfRule type="cellIs" dxfId="2" priority="1244" stopIfTrue="1" operator="lessThan">
      <formula>0</formula>
    </cfRule>
  </conditionalFormatting>
  <conditionalFormatting sqref="F113">
    <cfRule type="cellIs" dxfId="2" priority="1243" stopIfTrue="1" operator="lessThan">
      <formula>0</formula>
    </cfRule>
  </conditionalFormatting>
  <conditionalFormatting sqref="F114">
    <cfRule type="cellIs" dxfId="2" priority="1242" stopIfTrue="1" operator="lessThan">
      <formula>0</formula>
    </cfRule>
  </conditionalFormatting>
  <conditionalFormatting sqref="F115">
    <cfRule type="cellIs" dxfId="2" priority="1241" stopIfTrue="1" operator="lessThan">
      <formula>0</formula>
    </cfRule>
  </conditionalFormatting>
  <conditionalFormatting sqref="F116">
    <cfRule type="cellIs" dxfId="2" priority="1240" stopIfTrue="1" operator="lessThan">
      <formula>0</formula>
    </cfRule>
  </conditionalFormatting>
  <conditionalFormatting sqref="F117">
    <cfRule type="cellIs" dxfId="2" priority="1239" stopIfTrue="1" operator="lessThan">
      <formula>0</formula>
    </cfRule>
  </conditionalFormatting>
  <conditionalFormatting sqref="F118">
    <cfRule type="cellIs" dxfId="2" priority="1238" stopIfTrue="1" operator="lessThan">
      <formula>0</formula>
    </cfRule>
  </conditionalFormatting>
  <conditionalFormatting sqref="F119">
    <cfRule type="cellIs" dxfId="2" priority="1237" stopIfTrue="1" operator="lessThan">
      <formula>0</formula>
    </cfRule>
  </conditionalFormatting>
  <conditionalFormatting sqref="F120">
    <cfRule type="cellIs" dxfId="2" priority="1236" stopIfTrue="1" operator="lessThan">
      <formula>0</formula>
    </cfRule>
  </conditionalFormatting>
  <conditionalFormatting sqref="F121">
    <cfRule type="cellIs" dxfId="2" priority="1235" stopIfTrue="1" operator="lessThan">
      <formula>0</formula>
    </cfRule>
  </conditionalFormatting>
  <conditionalFormatting sqref="F122">
    <cfRule type="cellIs" dxfId="2" priority="1234" stopIfTrue="1" operator="lessThan">
      <formula>0</formula>
    </cfRule>
  </conditionalFormatting>
  <conditionalFormatting sqref="F123">
    <cfRule type="cellIs" dxfId="2" priority="1233" stopIfTrue="1" operator="lessThan">
      <formula>0</formula>
    </cfRule>
  </conditionalFormatting>
  <conditionalFormatting sqref="F124">
    <cfRule type="cellIs" dxfId="2" priority="1232" stopIfTrue="1" operator="lessThan">
      <formula>0</formula>
    </cfRule>
  </conditionalFormatting>
  <conditionalFormatting sqref="F125">
    <cfRule type="cellIs" dxfId="2" priority="1231" stopIfTrue="1" operator="lessThan">
      <formula>0</formula>
    </cfRule>
  </conditionalFormatting>
  <conditionalFormatting sqref="F126">
    <cfRule type="cellIs" dxfId="2" priority="1230" stopIfTrue="1" operator="lessThan">
      <formula>0</formula>
    </cfRule>
  </conditionalFormatting>
  <conditionalFormatting sqref="F127">
    <cfRule type="cellIs" dxfId="2" priority="1229" stopIfTrue="1" operator="lessThan">
      <formula>0</formula>
    </cfRule>
  </conditionalFormatting>
  <conditionalFormatting sqref="F128">
    <cfRule type="cellIs" dxfId="2" priority="1228" stopIfTrue="1" operator="lessThan">
      <formula>0</formula>
    </cfRule>
  </conditionalFormatting>
  <conditionalFormatting sqref="F129">
    <cfRule type="cellIs" dxfId="2" priority="1227" stopIfTrue="1" operator="lessThan">
      <formula>0</formula>
    </cfRule>
  </conditionalFormatting>
  <conditionalFormatting sqref="F130">
    <cfRule type="cellIs" dxfId="2" priority="1226" stopIfTrue="1" operator="lessThan">
      <formula>0</formula>
    </cfRule>
  </conditionalFormatting>
  <conditionalFormatting sqref="F131">
    <cfRule type="cellIs" dxfId="2" priority="1225" stopIfTrue="1" operator="lessThan">
      <formula>0</formula>
    </cfRule>
  </conditionalFormatting>
  <conditionalFormatting sqref="F132">
    <cfRule type="cellIs" dxfId="2" priority="1224" stopIfTrue="1" operator="lessThan">
      <formula>0</formula>
    </cfRule>
  </conditionalFormatting>
  <conditionalFormatting sqref="F133">
    <cfRule type="cellIs" dxfId="2" priority="1223" stopIfTrue="1" operator="lessThan">
      <formula>0</formula>
    </cfRule>
  </conditionalFormatting>
  <conditionalFormatting sqref="F134">
    <cfRule type="cellIs" dxfId="2" priority="1222" stopIfTrue="1" operator="lessThan">
      <formula>0</formula>
    </cfRule>
  </conditionalFormatting>
  <conditionalFormatting sqref="F135">
    <cfRule type="cellIs" dxfId="2" priority="1221" stopIfTrue="1" operator="lessThan">
      <formula>0</formula>
    </cfRule>
  </conditionalFormatting>
  <conditionalFormatting sqref="F136">
    <cfRule type="cellIs" dxfId="2" priority="1220" stopIfTrue="1" operator="lessThan">
      <formula>0</formula>
    </cfRule>
  </conditionalFormatting>
  <conditionalFormatting sqref="F137">
    <cfRule type="cellIs" dxfId="2" priority="1219" stopIfTrue="1" operator="lessThan">
      <formula>0</formula>
    </cfRule>
  </conditionalFormatting>
  <conditionalFormatting sqref="F138">
    <cfRule type="cellIs" dxfId="2" priority="1218" stopIfTrue="1" operator="lessThan">
      <formula>0</formula>
    </cfRule>
  </conditionalFormatting>
  <conditionalFormatting sqref="F139">
    <cfRule type="cellIs" dxfId="2" priority="1217" stopIfTrue="1" operator="lessThan">
      <formula>0</formula>
    </cfRule>
  </conditionalFormatting>
  <conditionalFormatting sqref="F140">
    <cfRule type="cellIs" dxfId="2" priority="1216" stopIfTrue="1" operator="lessThan">
      <formula>0</formula>
    </cfRule>
  </conditionalFormatting>
  <conditionalFormatting sqref="F141">
    <cfRule type="cellIs" dxfId="2" priority="1215" stopIfTrue="1" operator="lessThan">
      <formula>0</formula>
    </cfRule>
  </conditionalFormatting>
  <conditionalFormatting sqref="F142">
    <cfRule type="cellIs" dxfId="2" priority="1214" stopIfTrue="1" operator="lessThan">
      <formula>0</formula>
    </cfRule>
  </conditionalFormatting>
  <conditionalFormatting sqref="F143">
    <cfRule type="cellIs" dxfId="2" priority="1213" stopIfTrue="1" operator="lessThan">
      <formula>0</formula>
    </cfRule>
  </conditionalFormatting>
  <conditionalFormatting sqref="F144">
    <cfRule type="cellIs" dxfId="2" priority="1212" stopIfTrue="1" operator="lessThan">
      <formula>0</formula>
    </cfRule>
  </conditionalFormatting>
  <conditionalFormatting sqref="F145">
    <cfRule type="cellIs" dxfId="2" priority="1211" stopIfTrue="1" operator="lessThan">
      <formula>0</formula>
    </cfRule>
  </conditionalFormatting>
  <conditionalFormatting sqref="F146">
    <cfRule type="cellIs" dxfId="2" priority="1210" stopIfTrue="1" operator="lessThan">
      <formula>0</formula>
    </cfRule>
  </conditionalFormatting>
  <conditionalFormatting sqref="F147">
    <cfRule type="cellIs" dxfId="2" priority="1209" stopIfTrue="1" operator="lessThan">
      <formula>0</formula>
    </cfRule>
  </conditionalFormatting>
  <conditionalFormatting sqref="F148">
    <cfRule type="cellIs" dxfId="2" priority="1208" stopIfTrue="1" operator="lessThan">
      <formula>0</formula>
    </cfRule>
  </conditionalFormatting>
  <conditionalFormatting sqref="F149">
    <cfRule type="cellIs" dxfId="2" priority="1207" stopIfTrue="1" operator="lessThan">
      <formula>0</formula>
    </cfRule>
  </conditionalFormatting>
  <conditionalFormatting sqref="F150">
    <cfRule type="cellIs" dxfId="2" priority="1206" stopIfTrue="1" operator="lessThan">
      <formula>0</formula>
    </cfRule>
  </conditionalFormatting>
  <conditionalFormatting sqref="F151">
    <cfRule type="cellIs" dxfId="2" priority="1205" stopIfTrue="1" operator="lessThan">
      <formula>0</formula>
    </cfRule>
  </conditionalFormatting>
  <conditionalFormatting sqref="F152">
    <cfRule type="cellIs" dxfId="2" priority="1204" stopIfTrue="1" operator="lessThan">
      <formula>0</formula>
    </cfRule>
  </conditionalFormatting>
  <conditionalFormatting sqref="F153">
    <cfRule type="cellIs" dxfId="2" priority="1203" stopIfTrue="1" operator="lessThan">
      <formula>0</formula>
    </cfRule>
  </conditionalFormatting>
  <conditionalFormatting sqref="F154">
    <cfRule type="cellIs" dxfId="2" priority="1202" stopIfTrue="1" operator="lessThan">
      <formula>0</formula>
    </cfRule>
  </conditionalFormatting>
  <conditionalFormatting sqref="F155">
    <cfRule type="cellIs" dxfId="2" priority="1201" stopIfTrue="1" operator="lessThan">
      <formula>0</formula>
    </cfRule>
  </conditionalFormatting>
  <conditionalFormatting sqref="F156">
    <cfRule type="cellIs" dxfId="2" priority="1200" stopIfTrue="1" operator="lessThan">
      <formula>0</formula>
    </cfRule>
  </conditionalFormatting>
  <conditionalFormatting sqref="F157">
    <cfRule type="cellIs" dxfId="2" priority="1199" stopIfTrue="1" operator="lessThan">
      <formula>0</formula>
    </cfRule>
  </conditionalFormatting>
  <conditionalFormatting sqref="F158">
    <cfRule type="cellIs" dxfId="2" priority="1198" stopIfTrue="1" operator="lessThan">
      <formula>0</formula>
    </cfRule>
  </conditionalFormatting>
  <conditionalFormatting sqref="F159">
    <cfRule type="cellIs" dxfId="2" priority="1197" stopIfTrue="1" operator="lessThan">
      <formula>0</formula>
    </cfRule>
  </conditionalFormatting>
  <conditionalFormatting sqref="F160">
    <cfRule type="cellIs" dxfId="2" priority="1196" stopIfTrue="1" operator="lessThan">
      <formula>0</formula>
    </cfRule>
  </conditionalFormatting>
  <conditionalFormatting sqref="F161">
    <cfRule type="cellIs" dxfId="2" priority="1195" stopIfTrue="1" operator="lessThan">
      <formula>0</formula>
    </cfRule>
  </conditionalFormatting>
  <conditionalFormatting sqref="F162">
    <cfRule type="cellIs" dxfId="2" priority="1194" stopIfTrue="1" operator="lessThan">
      <formula>0</formula>
    </cfRule>
  </conditionalFormatting>
  <conditionalFormatting sqref="F163">
    <cfRule type="cellIs" dxfId="2" priority="1193" stopIfTrue="1" operator="lessThan">
      <formula>0</formula>
    </cfRule>
  </conditionalFormatting>
  <conditionalFormatting sqref="F164">
    <cfRule type="cellIs" dxfId="2" priority="1192" stopIfTrue="1" operator="lessThan">
      <formula>0</formula>
    </cfRule>
  </conditionalFormatting>
  <conditionalFormatting sqref="F165">
    <cfRule type="cellIs" dxfId="2" priority="1191" stopIfTrue="1" operator="lessThan">
      <formula>0</formula>
    </cfRule>
  </conditionalFormatting>
  <conditionalFormatting sqref="F166">
    <cfRule type="cellIs" dxfId="2" priority="1190" stopIfTrue="1" operator="lessThan">
      <formula>0</formula>
    </cfRule>
  </conditionalFormatting>
  <conditionalFormatting sqref="F167">
    <cfRule type="cellIs" dxfId="2" priority="1189" stopIfTrue="1" operator="lessThan">
      <formula>0</formula>
    </cfRule>
  </conditionalFormatting>
  <conditionalFormatting sqref="F168">
    <cfRule type="cellIs" dxfId="2" priority="1188" stopIfTrue="1" operator="lessThan">
      <formula>0</formula>
    </cfRule>
  </conditionalFormatting>
  <conditionalFormatting sqref="F169">
    <cfRule type="cellIs" dxfId="2" priority="1187" stopIfTrue="1" operator="lessThan">
      <formula>0</formula>
    </cfRule>
  </conditionalFormatting>
  <conditionalFormatting sqref="F170">
    <cfRule type="cellIs" dxfId="2" priority="1186" stopIfTrue="1" operator="lessThan">
      <formula>0</formula>
    </cfRule>
  </conditionalFormatting>
  <conditionalFormatting sqref="F171">
    <cfRule type="cellIs" dxfId="2" priority="1185" stopIfTrue="1" operator="lessThan">
      <formula>0</formula>
    </cfRule>
  </conditionalFormatting>
  <conditionalFormatting sqref="F172">
    <cfRule type="cellIs" dxfId="2" priority="1184" stopIfTrue="1" operator="lessThan">
      <formula>0</formula>
    </cfRule>
  </conditionalFormatting>
  <conditionalFormatting sqref="F173">
    <cfRule type="cellIs" dxfId="2" priority="1183" stopIfTrue="1" operator="lessThan">
      <formula>0</formula>
    </cfRule>
  </conditionalFormatting>
  <conditionalFormatting sqref="F174">
    <cfRule type="cellIs" dxfId="2" priority="1182" stopIfTrue="1" operator="lessThan">
      <formula>0</formula>
    </cfRule>
  </conditionalFormatting>
  <conditionalFormatting sqref="F175">
    <cfRule type="cellIs" dxfId="2" priority="1181" stopIfTrue="1" operator="lessThan">
      <formula>0</formula>
    </cfRule>
  </conditionalFormatting>
  <conditionalFormatting sqref="F176">
    <cfRule type="cellIs" dxfId="2" priority="1180" stopIfTrue="1" operator="lessThan">
      <formula>0</formula>
    </cfRule>
  </conditionalFormatting>
  <conditionalFormatting sqref="F177">
    <cfRule type="cellIs" dxfId="2" priority="1179" stopIfTrue="1" operator="lessThan">
      <formula>0</formula>
    </cfRule>
  </conditionalFormatting>
  <conditionalFormatting sqref="F178">
    <cfRule type="cellIs" dxfId="2" priority="1178" stopIfTrue="1" operator="lessThan">
      <formula>0</formula>
    </cfRule>
  </conditionalFormatting>
  <conditionalFormatting sqref="F179">
    <cfRule type="cellIs" dxfId="2" priority="1177" stopIfTrue="1" operator="lessThan">
      <formula>0</formula>
    </cfRule>
  </conditionalFormatting>
  <conditionalFormatting sqref="F180">
    <cfRule type="cellIs" dxfId="2" priority="1176" stopIfTrue="1" operator="lessThan">
      <formula>0</formula>
    </cfRule>
  </conditionalFormatting>
  <conditionalFormatting sqref="F181">
    <cfRule type="cellIs" dxfId="2" priority="1175" stopIfTrue="1" operator="lessThan">
      <formula>0</formula>
    </cfRule>
  </conditionalFormatting>
  <conditionalFormatting sqref="F182">
    <cfRule type="cellIs" dxfId="2" priority="1174" stopIfTrue="1" operator="lessThan">
      <formula>0</formula>
    </cfRule>
  </conditionalFormatting>
  <conditionalFormatting sqref="F183">
    <cfRule type="cellIs" dxfId="2" priority="1173" stopIfTrue="1" operator="lessThan">
      <formula>0</formula>
    </cfRule>
  </conditionalFormatting>
  <conditionalFormatting sqref="F184">
    <cfRule type="cellIs" dxfId="2" priority="1172" stopIfTrue="1" operator="lessThan">
      <formula>0</formula>
    </cfRule>
  </conditionalFormatting>
  <conditionalFormatting sqref="F185">
    <cfRule type="cellIs" dxfId="2" priority="1171" stopIfTrue="1" operator="lessThan">
      <formula>0</formula>
    </cfRule>
  </conditionalFormatting>
  <conditionalFormatting sqref="F186">
    <cfRule type="cellIs" dxfId="2" priority="1170" stopIfTrue="1" operator="lessThan">
      <formula>0</formula>
    </cfRule>
  </conditionalFormatting>
  <conditionalFormatting sqref="F187">
    <cfRule type="cellIs" dxfId="2" priority="1169" stopIfTrue="1" operator="lessThan">
      <formula>0</formula>
    </cfRule>
  </conditionalFormatting>
  <conditionalFormatting sqref="F188">
    <cfRule type="cellIs" dxfId="2" priority="1168" stopIfTrue="1" operator="lessThan">
      <formula>0</formula>
    </cfRule>
  </conditionalFormatting>
  <conditionalFormatting sqref="F189">
    <cfRule type="cellIs" dxfId="2" priority="1167" stopIfTrue="1" operator="lessThan">
      <formula>0</formula>
    </cfRule>
  </conditionalFormatting>
  <conditionalFormatting sqref="F190">
    <cfRule type="cellIs" dxfId="2" priority="1166" stopIfTrue="1" operator="lessThan">
      <formula>0</formula>
    </cfRule>
  </conditionalFormatting>
  <conditionalFormatting sqref="F191">
    <cfRule type="cellIs" dxfId="2" priority="1165" stopIfTrue="1" operator="lessThan">
      <formula>0</formula>
    </cfRule>
  </conditionalFormatting>
  <conditionalFormatting sqref="F192">
    <cfRule type="cellIs" dxfId="2" priority="1164" stopIfTrue="1" operator="lessThan">
      <formula>0</formula>
    </cfRule>
  </conditionalFormatting>
  <conditionalFormatting sqref="F193">
    <cfRule type="cellIs" dxfId="2" priority="1163" stopIfTrue="1" operator="lessThan">
      <formula>0</formula>
    </cfRule>
  </conditionalFormatting>
  <conditionalFormatting sqref="F194">
    <cfRule type="cellIs" dxfId="2" priority="1162" stopIfTrue="1" operator="lessThan">
      <formula>0</formula>
    </cfRule>
  </conditionalFormatting>
  <conditionalFormatting sqref="F195">
    <cfRule type="cellIs" dxfId="2" priority="1161" stopIfTrue="1" operator="lessThan">
      <formula>0</formula>
    </cfRule>
  </conditionalFormatting>
  <conditionalFormatting sqref="F196">
    <cfRule type="cellIs" dxfId="2" priority="1160" stopIfTrue="1" operator="lessThan">
      <formula>0</formula>
    </cfRule>
  </conditionalFormatting>
  <conditionalFormatting sqref="F197">
    <cfRule type="cellIs" dxfId="2" priority="1159" stopIfTrue="1" operator="lessThan">
      <formula>0</formula>
    </cfRule>
  </conditionalFormatting>
  <conditionalFormatting sqref="F198">
    <cfRule type="cellIs" dxfId="2" priority="1158" stopIfTrue="1" operator="lessThan">
      <formula>0</formula>
    </cfRule>
  </conditionalFormatting>
  <conditionalFormatting sqref="F199">
    <cfRule type="cellIs" dxfId="2" priority="1157" stopIfTrue="1" operator="lessThan">
      <formula>0</formula>
    </cfRule>
  </conditionalFormatting>
  <conditionalFormatting sqref="F200">
    <cfRule type="cellIs" dxfId="2" priority="1156" stopIfTrue="1" operator="lessThan">
      <formula>0</formula>
    </cfRule>
  </conditionalFormatting>
  <conditionalFormatting sqref="F201">
    <cfRule type="cellIs" dxfId="2" priority="1155" stopIfTrue="1" operator="lessThan">
      <formula>0</formula>
    </cfRule>
  </conditionalFormatting>
  <conditionalFormatting sqref="F202">
    <cfRule type="cellIs" dxfId="2" priority="1154" stopIfTrue="1" operator="lessThan">
      <formula>0</formula>
    </cfRule>
  </conditionalFormatting>
  <conditionalFormatting sqref="F203">
    <cfRule type="cellIs" dxfId="2" priority="1153" stopIfTrue="1" operator="lessThan">
      <formula>0</formula>
    </cfRule>
  </conditionalFormatting>
  <conditionalFormatting sqref="F204">
    <cfRule type="cellIs" dxfId="2" priority="1152" stopIfTrue="1" operator="lessThan">
      <formula>0</formula>
    </cfRule>
  </conditionalFormatting>
  <conditionalFormatting sqref="F205">
    <cfRule type="cellIs" dxfId="2" priority="1151" stopIfTrue="1" operator="lessThan">
      <formula>0</formula>
    </cfRule>
  </conditionalFormatting>
  <conditionalFormatting sqref="F206">
    <cfRule type="cellIs" dxfId="2" priority="1150" stopIfTrue="1" operator="lessThan">
      <formula>0</formula>
    </cfRule>
  </conditionalFormatting>
  <conditionalFormatting sqref="F207">
    <cfRule type="cellIs" dxfId="2" priority="1149" stopIfTrue="1" operator="lessThan">
      <formula>0</formula>
    </cfRule>
  </conditionalFormatting>
  <conditionalFormatting sqref="F208">
    <cfRule type="cellIs" dxfId="2" priority="1148" stopIfTrue="1" operator="lessThan">
      <formula>0</formula>
    </cfRule>
  </conditionalFormatting>
  <conditionalFormatting sqref="F209">
    <cfRule type="cellIs" dxfId="2" priority="1147" stopIfTrue="1" operator="lessThan">
      <formula>0</formula>
    </cfRule>
  </conditionalFormatting>
  <conditionalFormatting sqref="F210">
    <cfRule type="cellIs" dxfId="2" priority="1146" stopIfTrue="1" operator="lessThan">
      <formula>0</formula>
    </cfRule>
  </conditionalFormatting>
  <conditionalFormatting sqref="F211">
    <cfRule type="cellIs" dxfId="2" priority="1145" stopIfTrue="1" operator="lessThan">
      <formula>0</formula>
    </cfRule>
  </conditionalFormatting>
  <conditionalFormatting sqref="F212">
    <cfRule type="cellIs" dxfId="2" priority="1144" stopIfTrue="1" operator="lessThan">
      <formula>0</formula>
    </cfRule>
  </conditionalFormatting>
  <conditionalFormatting sqref="F213">
    <cfRule type="cellIs" dxfId="2" priority="1143" stopIfTrue="1" operator="lessThan">
      <formula>0</formula>
    </cfRule>
  </conditionalFormatting>
  <conditionalFormatting sqref="F214">
    <cfRule type="cellIs" dxfId="2" priority="1142" stopIfTrue="1" operator="lessThan">
      <formula>0</formula>
    </cfRule>
  </conditionalFormatting>
  <conditionalFormatting sqref="F215">
    <cfRule type="cellIs" dxfId="2" priority="1141" stopIfTrue="1" operator="lessThan">
      <formula>0</formula>
    </cfRule>
  </conditionalFormatting>
  <conditionalFormatting sqref="F216">
    <cfRule type="cellIs" dxfId="2" priority="1140" stopIfTrue="1" operator="lessThan">
      <formula>0</formula>
    </cfRule>
  </conditionalFormatting>
  <conditionalFormatting sqref="F217">
    <cfRule type="cellIs" dxfId="2" priority="1139" stopIfTrue="1" operator="lessThan">
      <formula>0</formula>
    </cfRule>
  </conditionalFormatting>
  <conditionalFormatting sqref="F218">
    <cfRule type="cellIs" dxfId="2" priority="1138" stopIfTrue="1" operator="lessThan">
      <formula>0</formula>
    </cfRule>
  </conditionalFormatting>
  <conditionalFormatting sqref="F219">
    <cfRule type="cellIs" dxfId="2" priority="1137" stopIfTrue="1" operator="lessThan">
      <formula>0</formula>
    </cfRule>
  </conditionalFormatting>
  <conditionalFormatting sqref="F220">
    <cfRule type="cellIs" dxfId="2" priority="1136" stopIfTrue="1" operator="lessThan">
      <formula>0</formula>
    </cfRule>
  </conditionalFormatting>
  <conditionalFormatting sqref="F221">
    <cfRule type="cellIs" dxfId="2" priority="1135" stopIfTrue="1" operator="lessThan">
      <formula>0</formula>
    </cfRule>
  </conditionalFormatting>
  <conditionalFormatting sqref="F222">
    <cfRule type="cellIs" dxfId="2" priority="1134" stopIfTrue="1" operator="lessThan">
      <formula>0</formula>
    </cfRule>
  </conditionalFormatting>
  <conditionalFormatting sqref="F223">
    <cfRule type="cellIs" dxfId="2" priority="1133" stopIfTrue="1" operator="lessThan">
      <formula>0</formula>
    </cfRule>
  </conditionalFormatting>
  <conditionalFormatting sqref="F224">
    <cfRule type="cellIs" dxfId="2" priority="1132" stopIfTrue="1" operator="lessThan">
      <formula>0</formula>
    </cfRule>
  </conditionalFormatting>
  <conditionalFormatting sqref="F225">
    <cfRule type="cellIs" dxfId="2" priority="1131" stopIfTrue="1" operator="lessThan">
      <formula>0</formula>
    </cfRule>
  </conditionalFormatting>
  <conditionalFormatting sqref="F226">
    <cfRule type="cellIs" dxfId="2" priority="1130" stopIfTrue="1" operator="lessThan">
      <formula>0</formula>
    </cfRule>
  </conditionalFormatting>
  <conditionalFormatting sqref="F227">
    <cfRule type="cellIs" dxfId="2" priority="1129" stopIfTrue="1" operator="lessThan">
      <formula>0</formula>
    </cfRule>
  </conditionalFormatting>
  <conditionalFormatting sqref="F228">
    <cfRule type="cellIs" dxfId="2" priority="1128" stopIfTrue="1" operator="lessThan">
      <formula>0</formula>
    </cfRule>
  </conditionalFormatting>
  <conditionalFormatting sqref="F229">
    <cfRule type="cellIs" dxfId="2" priority="1127" stopIfTrue="1" operator="lessThan">
      <formula>0</formula>
    </cfRule>
  </conditionalFormatting>
  <conditionalFormatting sqref="F230">
    <cfRule type="cellIs" dxfId="2" priority="1126" stopIfTrue="1" operator="lessThan">
      <formula>0</formula>
    </cfRule>
  </conditionalFormatting>
  <conditionalFormatting sqref="F231">
    <cfRule type="cellIs" dxfId="2" priority="1125" stopIfTrue="1" operator="lessThan">
      <formula>0</formula>
    </cfRule>
  </conditionalFormatting>
  <conditionalFormatting sqref="F232">
    <cfRule type="cellIs" dxfId="2" priority="1124" stopIfTrue="1" operator="lessThan">
      <formula>0</formula>
    </cfRule>
  </conditionalFormatting>
  <conditionalFormatting sqref="F233">
    <cfRule type="cellIs" dxfId="2" priority="1123" stopIfTrue="1" operator="lessThan">
      <formula>0</formula>
    </cfRule>
  </conditionalFormatting>
  <conditionalFormatting sqref="F234">
    <cfRule type="cellIs" dxfId="2" priority="1122" stopIfTrue="1" operator="lessThan">
      <formula>0</formula>
    </cfRule>
  </conditionalFormatting>
  <conditionalFormatting sqref="F235">
    <cfRule type="cellIs" dxfId="2" priority="1121" stopIfTrue="1" operator="lessThan">
      <formula>0</formula>
    </cfRule>
  </conditionalFormatting>
  <conditionalFormatting sqref="F236">
    <cfRule type="cellIs" dxfId="2" priority="1120" stopIfTrue="1" operator="lessThan">
      <formula>0</formula>
    </cfRule>
  </conditionalFormatting>
  <conditionalFormatting sqref="F237">
    <cfRule type="cellIs" dxfId="2" priority="1119" stopIfTrue="1" operator="lessThan">
      <formula>0</formula>
    </cfRule>
  </conditionalFormatting>
  <conditionalFormatting sqref="F238">
    <cfRule type="cellIs" dxfId="2" priority="1118" stopIfTrue="1" operator="lessThan">
      <formula>0</formula>
    </cfRule>
  </conditionalFormatting>
  <conditionalFormatting sqref="F239">
    <cfRule type="cellIs" dxfId="2" priority="1117" stopIfTrue="1" operator="lessThan">
      <formula>0</formula>
    </cfRule>
  </conditionalFormatting>
  <conditionalFormatting sqref="F240">
    <cfRule type="cellIs" dxfId="2" priority="1116" stopIfTrue="1" operator="lessThan">
      <formula>0</formula>
    </cfRule>
  </conditionalFormatting>
  <conditionalFormatting sqref="F241">
    <cfRule type="cellIs" dxfId="2" priority="1115" stopIfTrue="1" operator="lessThan">
      <formula>0</formula>
    </cfRule>
  </conditionalFormatting>
  <conditionalFormatting sqref="F242">
    <cfRule type="cellIs" dxfId="2" priority="1114" stopIfTrue="1" operator="lessThan">
      <formula>0</formula>
    </cfRule>
  </conditionalFormatting>
  <conditionalFormatting sqref="F243">
    <cfRule type="cellIs" dxfId="2" priority="1113" stopIfTrue="1" operator="lessThan">
      <formula>0</formula>
    </cfRule>
  </conditionalFormatting>
  <conditionalFormatting sqref="F244">
    <cfRule type="cellIs" dxfId="2" priority="1112" stopIfTrue="1" operator="lessThan">
      <formula>0</formula>
    </cfRule>
  </conditionalFormatting>
  <conditionalFormatting sqref="F245">
    <cfRule type="cellIs" dxfId="2" priority="1111" stopIfTrue="1" operator="lessThan">
      <formula>0</formula>
    </cfRule>
  </conditionalFormatting>
  <conditionalFormatting sqref="F246">
    <cfRule type="cellIs" dxfId="2" priority="1110" stopIfTrue="1" operator="lessThan">
      <formula>0</formula>
    </cfRule>
  </conditionalFormatting>
  <conditionalFormatting sqref="F247">
    <cfRule type="cellIs" dxfId="2" priority="1109" stopIfTrue="1" operator="lessThan">
      <formula>0</formula>
    </cfRule>
  </conditionalFormatting>
  <conditionalFormatting sqref="F248">
    <cfRule type="cellIs" dxfId="2" priority="1108" stopIfTrue="1" operator="lessThan">
      <formula>0</formula>
    </cfRule>
  </conditionalFormatting>
  <conditionalFormatting sqref="F249">
    <cfRule type="cellIs" dxfId="2" priority="1107" stopIfTrue="1" operator="lessThan">
      <formula>0</formula>
    </cfRule>
  </conditionalFormatting>
  <conditionalFormatting sqref="F250">
    <cfRule type="cellIs" dxfId="2" priority="1106" stopIfTrue="1" operator="lessThan">
      <formula>0</formula>
    </cfRule>
  </conditionalFormatting>
  <conditionalFormatting sqref="F251">
    <cfRule type="cellIs" dxfId="2" priority="1105" stopIfTrue="1" operator="lessThan">
      <formula>0</formula>
    </cfRule>
  </conditionalFormatting>
  <conditionalFormatting sqref="F252">
    <cfRule type="cellIs" dxfId="2" priority="1104" stopIfTrue="1" operator="lessThan">
      <formula>0</formula>
    </cfRule>
  </conditionalFormatting>
  <conditionalFormatting sqref="F253">
    <cfRule type="cellIs" dxfId="2" priority="1103" stopIfTrue="1" operator="lessThan">
      <formula>0</formula>
    </cfRule>
  </conditionalFormatting>
  <conditionalFormatting sqref="F254">
    <cfRule type="cellIs" dxfId="2" priority="1102" stopIfTrue="1" operator="lessThan">
      <formula>0</formula>
    </cfRule>
  </conditionalFormatting>
  <conditionalFormatting sqref="F255">
    <cfRule type="cellIs" dxfId="2" priority="1101" stopIfTrue="1" operator="lessThan">
      <formula>0</formula>
    </cfRule>
  </conditionalFormatting>
  <conditionalFormatting sqref="F256">
    <cfRule type="cellIs" dxfId="2" priority="1100" stopIfTrue="1" operator="lessThan">
      <formula>0</formula>
    </cfRule>
  </conditionalFormatting>
  <conditionalFormatting sqref="F257">
    <cfRule type="cellIs" dxfId="2" priority="1099" stopIfTrue="1" operator="lessThan">
      <formula>0</formula>
    </cfRule>
  </conditionalFormatting>
  <conditionalFormatting sqref="F258">
    <cfRule type="cellIs" dxfId="2" priority="1098" stopIfTrue="1" operator="lessThan">
      <formula>0</formula>
    </cfRule>
  </conditionalFormatting>
  <conditionalFormatting sqref="F259">
    <cfRule type="cellIs" dxfId="2" priority="1097" stopIfTrue="1" operator="lessThan">
      <formula>0</formula>
    </cfRule>
  </conditionalFormatting>
  <conditionalFormatting sqref="F260">
    <cfRule type="cellIs" dxfId="2" priority="1096" stopIfTrue="1" operator="lessThan">
      <formula>0</formula>
    </cfRule>
  </conditionalFormatting>
  <conditionalFormatting sqref="F261">
    <cfRule type="cellIs" dxfId="2" priority="1095" stopIfTrue="1" operator="lessThan">
      <formula>0</formula>
    </cfRule>
  </conditionalFormatting>
  <conditionalFormatting sqref="F262">
    <cfRule type="cellIs" dxfId="2" priority="1094" stopIfTrue="1" operator="lessThan">
      <formula>0</formula>
    </cfRule>
  </conditionalFormatting>
  <conditionalFormatting sqref="F263">
    <cfRule type="cellIs" dxfId="2" priority="1093" stopIfTrue="1" operator="lessThan">
      <formula>0</formula>
    </cfRule>
  </conditionalFormatting>
  <conditionalFormatting sqref="F264">
    <cfRule type="cellIs" dxfId="2" priority="1092" stopIfTrue="1" operator="lessThan">
      <formula>0</formula>
    </cfRule>
  </conditionalFormatting>
  <conditionalFormatting sqref="F265">
    <cfRule type="cellIs" dxfId="2" priority="1091" stopIfTrue="1" operator="lessThan">
      <formula>0</formula>
    </cfRule>
  </conditionalFormatting>
  <conditionalFormatting sqref="F266">
    <cfRule type="cellIs" dxfId="2" priority="1090" stopIfTrue="1" operator="lessThan">
      <formula>0</formula>
    </cfRule>
  </conditionalFormatting>
  <conditionalFormatting sqref="F267">
    <cfRule type="cellIs" dxfId="2" priority="1089" stopIfTrue="1" operator="lessThan">
      <formula>0</formula>
    </cfRule>
  </conditionalFormatting>
  <conditionalFormatting sqref="F268">
    <cfRule type="cellIs" dxfId="2" priority="1088" stopIfTrue="1" operator="lessThan">
      <formula>0</formula>
    </cfRule>
  </conditionalFormatting>
  <conditionalFormatting sqref="F269">
    <cfRule type="cellIs" dxfId="2" priority="1087" stopIfTrue="1" operator="lessThan">
      <formula>0</formula>
    </cfRule>
  </conditionalFormatting>
  <conditionalFormatting sqref="F270">
    <cfRule type="cellIs" dxfId="2" priority="1086" stopIfTrue="1" operator="lessThan">
      <formula>0</formula>
    </cfRule>
  </conditionalFormatting>
  <conditionalFormatting sqref="F271">
    <cfRule type="cellIs" dxfId="2" priority="1085" stopIfTrue="1" operator="lessThan">
      <formula>0</formula>
    </cfRule>
  </conditionalFormatting>
  <conditionalFormatting sqref="F272">
    <cfRule type="cellIs" dxfId="2" priority="1084" stopIfTrue="1" operator="lessThan">
      <formula>0</formula>
    </cfRule>
  </conditionalFormatting>
  <conditionalFormatting sqref="F273">
    <cfRule type="cellIs" dxfId="2" priority="1083" stopIfTrue="1" operator="lessThan">
      <formula>0</formula>
    </cfRule>
  </conditionalFormatting>
  <conditionalFormatting sqref="F274">
    <cfRule type="cellIs" dxfId="2" priority="1082" stopIfTrue="1" operator="lessThan">
      <formula>0</formula>
    </cfRule>
  </conditionalFormatting>
  <conditionalFormatting sqref="F275">
    <cfRule type="cellIs" dxfId="2" priority="1081" stopIfTrue="1" operator="lessThan">
      <formula>0</formula>
    </cfRule>
  </conditionalFormatting>
  <conditionalFormatting sqref="F276">
    <cfRule type="cellIs" dxfId="2" priority="1080" stopIfTrue="1" operator="lessThan">
      <formula>0</formula>
    </cfRule>
  </conditionalFormatting>
  <conditionalFormatting sqref="F277">
    <cfRule type="cellIs" dxfId="2" priority="1079" stopIfTrue="1" operator="lessThan">
      <formula>0</formula>
    </cfRule>
  </conditionalFormatting>
  <conditionalFormatting sqref="F278">
    <cfRule type="cellIs" dxfId="2" priority="1078" stopIfTrue="1" operator="lessThan">
      <formula>0</formula>
    </cfRule>
  </conditionalFormatting>
  <conditionalFormatting sqref="F279">
    <cfRule type="cellIs" dxfId="2" priority="1077" stopIfTrue="1" operator="lessThan">
      <formula>0</formula>
    </cfRule>
  </conditionalFormatting>
  <conditionalFormatting sqref="F280">
    <cfRule type="cellIs" dxfId="2" priority="1076" stopIfTrue="1" operator="lessThan">
      <formula>0</formula>
    </cfRule>
  </conditionalFormatting>
  <conditionalFormatting sqref="F281">
    <cfRule type="cellIs" dxfId="2" priority="1075" stopIfTrue="1" operator="lessThan">
      <formula>0</formula>
    </cfRule>
  </conditionalFormatting>
  <conditionalFormatting sqref="F282">
    <cfRule type="cellIs" dxfId="2" priority="1074" stopIfTrue="1" operator="lessThan">
      <formula>0</formula>
    </cfRule>
  </conditionalFormatting>
  <conditionalFormatting sqref="F283">
    <cfRule type="cellIs" dxfId="2" priority="1073" stopIfTrue="1" operator="lessThan">
      <formula>0</formula>
    </cfRule>
  </conditionalFormatting>
  <conditionalFormatting sqref="F284">
    <cfRule type="cellIs" dxfId="2" priority="1072" stopIfTrue="1" operator="lessThan">
      <formula>0</formula>
    </cfRule>
  </conditionalFormatting>
  <conditionalFormatting sqref="F285">
    <cfRule type="cellIs" dxfId="2" priority="1071" stopIfTrue="1" operator="lessThan">
      <formula>0</formula>
    </cfRule>
  </conditionalFormatting>
  <conditionalFormatting sqref="F286">
    <cfRule type="cellIs" dxfId="2" priority="1070" stopIfTrue="1" operator="lessThan">
      <formula>0</formula>
    </cfRule>
  </conditionalFormatting>
  <conditionalFormatting sqref="F287">
    <cfRule type="cellIs" dxfId="2" priority="1069" stopIfTrue="1" operator="lessThan">
      <formula>0</formula>
    </cfRule>
  </conditionalFormatting>
  <conditionalFormatting sqref="F288">
    <cfRule type="cellIs" dxfId="2" priority="1068" stopIfTrue="1" operator="lessThan">
      <formula>0</formula>
    </cfRule>
  </conditionalFormatting>
  <conditionalFormatting sqref="F289">
    <cfRule type="cellIs" dxfId="2" priority="1067" stopIfTrue="1" operator="lessThan">
      <formula>0</formula>
    </cfRule>
  </conditionalFormatting>
  <conditionalFormatting sqref="F290">
    <cfRule type="cellIs" dxfId="2" priority="1066" stopIfTrue="1" operator="lessThan">
      <formula>0</formula>
    </cfRule>
  </conditionalFormatting>
  <conditionalFormatting sqref="F291">
    <cfRule type="cellIs" dxfId="2" priority="1065" stopIfTrue="1" operator="lessThan">
      <formula>0</formula>
    </cfRule>
  </conditionalFormatting>
  <conditionalFormatting sqref="F292">
    <cfRule type="cellIs" dxfId="2" priority="1064" stopIfTrue="1" operator="lessThan">
      <formula>0</formula>
    </cfRule>
  </conditionalFormatting>
  <conditionalFormatting sqref="F293">
    <cfRule type="cellIs" dxfId="2" priority="1063" stopIfTrue="1" operator="lessThan">
      <formula>0</formula>
    </cfRule>
  </conditionalFormatting>
  <conditionalFormatting sqref="F294">
    <cfRule type="cellIs" dxfId="2" priority="1062" stopIfTrue="1" operator="lessThan">
      <formula>0</formula>
    </cfRule>
  </conditionalFormatting>
  <conditionalFormatting sqref="F295">
    <cfRule type="cellIs" dxfId="2" priority="1061" stopIfTrue="1" operator="lessThan">
      <formula>0</formula>
    </cfRule>
  </conditionalFormatting>
  <conditionalFormatting sqref="F296">
    <cfRule type="cellIs" dxfId="2" priority="1060" stopIfTrue="1" operator="lessThan">
      <formula>0</formula>
    </cfRule>
  </conditionalFormatting>
  <conditionalFormatting sqref="F297">
    <cfRule type="cellIs" dxfId="2" priority="1059" stopIfTrue="1" operator="lessThan">
      <formula>0</formula>
    </cfRule>
  </conditionalFormatting>
  <conditionalFormatting sqref="F298">
    <cfRule type="cellIs" dxfId="2" priority="1058" stopIfTrue="1" operator="lessThan">
      <formula>0</formula>
    </cfRule>
  </conditionalFormatting>
  <conditionalFormatting sqref="F299">
    <cfRule type="cellIs" dxfId="2" priority="1057" stopIfTrue="1" operator="lessThan">
      <formula>0</formula>
    </cfRule>
  </conditionalFormatting>
  <conditionalFormatting sqref="F300">
    <cfRule type="cellIs" dxfId="2" priority="1056" stopIfTrue="1" operator="lessThan">
      <formula>0</formula>
    </cfRule>
  </conditionalFormatting>
  <conditionalFormatting sqref="F301">
    <cfRule type="cellIs" dxfId="2" priority="1055" stopIfTrue="1" operator="lessThan">
      <formula>0</formula>
    </cfRule>
  </conditionalFormatting>
  <conditionalFormatting sqref="F302">
    <cfRule type="cellIs" dxfId="2" priority="1054" stopIfTrue="1" operator="lessThan">
      <formula>0</formula>
    </cfRule>
  </conditionalFormatting>
  <conditionalFormatting sqref="F303">
    <cfRule type="cellIs" dxfId="2" priority="1053" stopIfTrue="1" operator="lessThan">
      <formula>0</formula>
    </cfRule>
  </conditionalFormatting>
  <conditionalFormatting sqref="F304">
    <cfRule type="cellIs" dxfId="2" priority="1052" stopIfTrue="1" operator="lessThan">
      <formula>0</formula>
    </cfRule>
  </conditionalFormatting>
  <conditionalFormatting sqref="F305">
    <cfRule type="cellIs" dxfId="2" priority="1051" stopIfTrue="1" operator="lessThan">
      <formula>0</formula>
    </cfRule>
  </conditionalFormatting>
  <conditionalFormatting sqref="F306">
    <cfRule type="cellIs" dxfId="2" priority="1050" stopIfTrue="1" operator="lessThan">
      <formula>0</formula>
    </cfRule>
  </conditionalFormatting>
  <conditionalFormatting sqref="F307">
    <cfRule type="cellIs" dxfId="2" priority="1049" stopIfTrue="1" operator="lessThan">
      <formula>0</formula>
    </cfRule>
  </conditionalFormatting>
  <conditionalFormatting sqref="F308">
    <cfRule type="cellIs" dxfId="2" priority="1048" stopIfTrue="1" operator="lessThan">
      <formula>0</formula>
    </cfRule>
  </conditionalFormatting>
  <conditionalFormatting sqref="F309">
    <cfRule type="cellIs" dxfId="2" priority="1047" stopIfTrue="1" operator="lessThan">
      <formula>0</formula>
    </cfRule>
  </conditionalFormatting>
  <conditionalFormatting sqref="F310">
    <cfRule type="cellIs" dxfId="2" priority="1046" stopIfTrue="1" operator="lessThan">
      <formula>0</formula>
    </cfRule>
  </conditionalFormatting>
  <conditionalFormatting sqref="F311">
    <cfRule type="cellIs" dxfId="2" priority="1045" stopIfTrue="1" operator="lessThan">
      <formula>0</formula>
    </cfRule>
  </conditionalFormatting>
  <conditionalFormatting sqref="F312">
    <cfRule type="cellIs" dxfId="2" priority="1044" stopIfTrue="1" operator="lessThan">
      <formula>0</formula>
    </cfRule>
  </conditionalFormatting>
  <conditionalFormatting sqref="F313">
    <cfRule type="cellIs" dxfId="2" priority="1043" stopIfTrue="1" operator="lessThan">
      <formula>0</formula>
    </cfRule>
  </conditionalFormatting>
  <conditionalFormatting sqref="F314">
    <cfRule type="cellIs" dxfId="2" priority="1042" stopIfTrue="1" operator="lessThan">
      <formula>0</formula>
    </cfRule>
  </conditionalFormatting>
  <conditionalFormatting sqref="F315">
    <cfRule type="cellIs" dxfId="2" priority="1041" stopIfTrue="1" operator="lessThan">
      <formula>0</formula>
    </cfRule>
  </conditionalFormatting>
  <conditionalFormatting sqref="F316">
    <cfRule type="cellIs" dxfId="2" priority="1040" stopIfTrue="1" operator="lessThan">
      <formula>0</formula>
    </cfRule>
  </conditionalFormatting>
  <conditionalFormatting sqref="F317">
    <cfRule type="cellIs" dxfId="2" priority="1039" stopIfTrue="1" operator="lessThan">
      <formula>0</formula>
    </cfRule>
  </conditionalFormatting>
  <conditionalFormatting sqref="F318">
    <cfRule type="cellIs" dxfId="2" priority="1038" stopIfTrue="1" operator="lessThan">
      <formula>0</formula>
    </cfRule>
  </conditionalFormatting>
  <conditionalFormatting sqref="F319">
    <cfRule type="cellIs" dxfId="2" priority="1037" stopIfTrue="1" operator="lessThan">
      <formula>0</formula>
    </cfRule>
  </conditionalFormatting>
  <conditionalFormatting sqref="F320">
    <cfRule type="cellIs" dxfId="2" priority="1036" stopIfTrue="1" operator="lessThan">
      <formula>0</formula>
    </cfRule>
  </conditionalFormatting>
  <conditionalFormatting sqref="F321">
    <cfRule type="cellIs" dxfId="2" priority="1035" stopIfTrue="1" operator="lessThan">
      <formula>0</formula>
    </cfRule>
  </conditionalFormatting>
  <conditionalFormatting sqref="F322">
    <cfRule type="cellIs" dxfId="2" priority="1034" stopIfTrue="1" operator="lessThan">
      <formula>0</formula>
    </cfRule>
  </conditionalFormatting>
  <conditionalFormatting sqref="F323">
    <cfRule type="cellIs" dxfId="2" priority="1033" stopIfTrue="1" operator="lessThan">
      <formula>0</formula>
    </cfRule>
  </conditionalFormatting>
  <conditionalFormatting sqref="F324">
    <cfRule type="cellIs" dxfId="2" priority="1032" stopIfTrue="1" operator="lessThan">
      <formula>0</formula>
    </cfRule>
  </conditionalFormatting>
  <conditionalFormatting sqref="F325">
    <cfRule type="cellIs" dxfId="2" priority="1031" stopIfTrue="1" operator="lessThan">
      <formula>0</formula>
    </cfRule>
  </conditionalFormatting>
  <conditionalFormatting sqref="F326">
    <cfRule type="cellIs" dxfId="2" priority="1030" stopIfTrue="1" operator="lessThan">
      <formula>0</formula>
    </cfRule>
  </conditionalFormatting>
  <conditionalFormatting sqref="F327">
    <cfRule type="cellIs" dxfId="2" priority="1029" stopIfTrue="1" operator="lessThan">
      <formula>0</formula>
    </cfRule>
  </conditionalFormatting>
  <conditionalFormatting sqref="F328">
    <cfRule type="cellIs" dxfId="2" priority="1028" stopIfTrue="1" operator="lessThan">
      <formula>0</formula>
    </cfRule>
  </conditionalFormatting>
  <conditionalFormatting sqref="F329">
    <cfRule type="cellIs" dxfId="2" priority="1027" stopIfTrue="1" operator="lessThan">
      <formula>0</formula>
    </cfRule>
  </conditionalFormatting>
  <conditionalFormatting sqref="F330">
    <cfRule type="cellIs" dxfId="2" priority="1026" stopIfTrue="1" operator="lessThan">
      <formula>0</formula>
    </cfRule>
  </conditionalFormatting>
  <conditionalFormatting sqref="F331">
    <cfRule type="cellIs" dxfId="2" priority="1025" stopIfTrue="1" operator="lessThan">
      <formula>0</formula>
    </cfRule>
  </conditionalFormatting>
  <conditionalFormatting sqref="F332">
    <cfRule type="cellIs" dxfId="2" priority="1024" stopIfTrue="1" operator="lessThan">
      <formula>0</formula>
    </cfRule>
  </conditionalFormatting>
  <conditionalFormatting sqref="F333">
    <cfRule type="cellIs" dxfId="2" priority="1023" stopIfTrue="1" operator="lessThan">
      <formula>0</formula>
    </cfRule>
  </conditionalFormatting>
  <conditionalFormatting sqref="F334">
    <cfRule type="cellIs" dxfId="2" priority="1022" stopIfTrue="1" operator="lessThan">
      <formula>0</formula>
    </cfRule>
  </conditionalFormatting>
  <conditionalFormatting sqref="F335">
    <cfRule type="cellIs" dxfId="2" priority="1021" stopIfTrue="1" operator="lessThan">
      <formula>0</formula>
    </cfRule>
  </conditionalFormatting>
  <conditionalFormatting sqref="F336">
    <cfRule type="cellIs" dxfId="2" priority="1020" stopIfTrue="1" operator="lessThan">
      <formula>0</formula>
    </cfRule>
  </conditionalFormatting>
  <conditionalFormatting sqref="F337">
    <cfRule type="cellIs" dxfId="2" priority="1019" stopIfTrue="1" operator="lessThan">
      <formula>0</formula>
    </cfRule>
  </conditionalFormatting>
  <conditionalFormatting sqref="F338">
    <cfRule type="cellIs" dxfId="2" priority="1018" stopIfTrue="1" operator="lessThan">
      <formula>0</formula>
    </cfRule>
  </conditionalFormatting>
  <conditionalFormatting sqref="F339">
    <cfRule type="cellIs" dxfId="2" priority="1017" stopIfTrue="1" operator="lessThan">
      <formula>0</formula>
    </cfRule>
  </conditionalFormatting>
  <conditionalFormatting sqref="F340">
    <cfRule type="cellIs" dxfId="2" priority="1016" stopIfTrue="1" operator="lessThan">
      <formula>0</formula>
    </cfRule>
  </conditionalFormatting>
  <conditionalFormatting sqref="F341">
    <cfRule type="cellIs" dxfId="2" priority="1015" stopIfTrue="1" operator="lessThan">
      <formula>0</formula>
    </cfRule>
  </conditionalFormatting>
  <conditionalFormatting sqref="F342">
    <cfRule type="cellIs" dxfId="2" priority="1014" stopIfTrue="1" operator="lessThan">
      <formula>0</formula>
    </cfRule>
  </conditionalFormatting>
  <conditionalFormatting sqref="F343">
    <cfRule type="cellIs" dxfId="2" priority="1013" stopIfTrue="1" operator="lessThan">
      <formula>0</formula>
    </cfRule>
  </conditionalFormatting>
  <conditionalFormatting sqref="F344">
    <cfRule type="cellIs" dxfId="2" priority="1012" stopIfTrue="1" operator="lessThan">
      <formula>0</formula>
    </cfRule>
  </conditionalFormatting>
  <conditionalFormatting sqref="F345">
    <cfRule type="cellIs" dxfId="2" priority="1011" stopIfTrue="1" operator="lessThan">
      <formula>0</formula>
    </cfRule>
  </conditionalFormatting>
  <conditionalFormatting sqref="F346">
    <cfRule type="cellIs" dxfId="2" priority="1010" stopIfTrue="1" operator="lessThan">
      <formula>0</formula>
    </cfRule>
  </conditionalFormatting>
  <conditionalFormatting sqref="F347">
    <cfRule type="cellIs" dxfId="2" priority="1009" stopIfTrue="1" operator="lessThan">
      <formula>0</formula>
    </cfRule>
  </conditionalFormatting>
  <conditionalFormatting sqref="F348">
    <cfRule type="cellIs" dxfId="2" priority="1008" stopIfTrue="1" operator="lessThan">
      <formula>0</formula>
    </cfRule>
  </conditionalFormatting>
  <conditionalFormatting sqref="F349">
    <cfRule type="cellIs" dxfId="2" priority="1007" stopIfTrue="1" operator="lessThan">
      <formula>0</formula>
    </cfRule>
  </conditionalFormatting>
  <conditionalFormatting sqref="F350">
    <cfRule type="cellIs" dxfId="2" priority="1006" stopIfTrue="1" operator="lessThan">
      <formula>0</formula>
    </cfRule>
  </conditionalFormatting>
  <conditionalFormatting sqref="F351">
    <cfRule type="cellIs" dxfId="2" priority="1005" stopIfTrue="1" operator="lessThan">
      <formula>0</formula>
    </cfRule>
  </conditionalFormatting>
  <conditionalFormatting sqref="F352">
    <cfRule type="cellIs" dxfId="2" priority="1004" stopIfTrue="1" operator="lessThan">
      <formula>0</formula>
    </cfRule>
  </conditionalFormatting>
  <conditionalFormatting sqref="F353">
    <cfRule type="cellIs" dxfId="2" priority="1003" stopIfTrue="1" operator="lessThan">
      <formula>0</formula>
    </cfRule>
  </conditionalFormatting>
  <conditionalFormatting sqref="F354">
    <cfRule type="cellIs" dxfId="2" priority="1002" stopIfTrue="1" operator="lessThan">
      <formula>0</formula>
    </cfRule>
  </conditionalFormatting>
  <conditionalFormatting sqref="F355">
    <cfRule type="cellIs" dxfId="2" priority="1001" stopIfTrue="1" operator="lessThan">
      <formula>0</formula>
    </cfRule>
  </conditionalFormatting>
  <conditionalFormatting sqref="F356">
    <cfRule type="cellIs" dxfId="2" priority="1000" stopIfTrue="1" operator="lessThan">
      <formula>0</formula>
    </cfRule>
  </conditionalFormatting>
  <conditionalFormatting sqref="F357">
    <cfRule type="cellIs" dxfId="2" priority="999" stopIfTrue="1" operator="lessThan">
      <formula>0</formula>
    </cfRule>
  </conditionalFormatting>
  <conditionalFormatting sqref="F358">
    <cfRule type="cellIs" dxfId="2" priority="998" stopIfTrue="1" operator="lessThan">
      <formula>0</formula>
    </cfRule>
  </conditionalFormatting>
  <conditionalFormatting sqref="F359">
    <cfRule type="cellIs" dxfId="2" priority="997" stopIfTrue="1" operator="lessThan">
      <formula>0</formula>
    </cfRule>
  </conditionalFormatting>
  <conditionalFormatting sqref="F360">
    <cfRule type="cellIs" dxfId="2" priority="996" stopIfTrue="1" operator="lessThan">
      <formula>0</formula>
    </cfRule>
  </conditionalFormatting>
  <conditionalFormatting sqref="F361">
    <cfRule type="cellIs" dxfId="2" priority="995" stopIfTrue="1" operator="lessThan">
      <formula>0</formula>
    </cfRule>
  </conditionalFormatting>
  <conditionalFormatting sqref="F362">
    <cfRule type="cellIs" dxfId="2" priority="994" stopIfTrue="1" operator="lessThan">
      <formula>0</formula>
    </cfRule>
  </conditionalFormatting>
  <conditionalFormatting sqref="F363">
    <cfRule type="cellIs" dxfId="2" priority="993" stopIfTrue="1" operator="lessThan">
      <formula>0</formula>
    </cfRule>
  </conditionalFormatting>
  <conditionalFormatting sqref="F364">
    <cfRule type="cellIs" dxfId="2" priority="992" stopIfTrue="1" operator="lessThan">
      <formula>0</formula>
    </cfRule>
  </conditionalFormatting>
  <conditionalFormatting sqref="F365">
    <cfRule type="cellIs" dxfId="2" priority="991" stopIfTrue="1" operator="lessThan">
      <formula>0</formula>
    </cfRule>
  </conditionalFormatting>
  <conditionalFormatting sqref="F366">
    <cfRule type="cellIs" dxfId="2" priority="990" stopIfTrue="1" operator="lessThan">
      <formula>0</formula>
    </cfRule>
  </conditionalFormatting>
  <conditionalFormatting sqref="F367">
    <cfRule type="cellIs" dxfId="2" priority="989" stopIfTrue="1" operator="lessThan">
      <formula>0</formula>
    </cfRule>
  </conditionalFormatting>
  <conditionalFormatting sqref="F368">
    <cfRule type="cellIs" dxfId="2" priority="988" stopIfTrue="1" operator="lessThan">
      <formula>0</formula>
    </cfRule>
  </conditionalFormatting>
  <conditionalFormatting sqref="F369">
    <cfRule type="cellIs" dxfId="2" priority="987" stopIfTrue="1" operator="lessThan">
      <formula>0</formula>
    </cfRule>
  </conditionalFormatting>
  <conditionalFormatting sqref="F370">
    <cfRule type="cellIs" dxfId="2" priority="986" stopIfTrue="1" operator="lessThan">
      <formula>0</formula>
    </cfRule>
  </conditionalFormatting>
  <conditionalFormatting sqref="F371">
    <cfRule type="cellIs" dxfId="2" priority="985" stopIfTrue="1" operator="lessThan">
      <formula>0</formula>
    </cfRule>
  </conditionalFormatting>
  <conditionalFormatting sqref="F372">
    <cfRule type="cellIs" dxfId="2" priority="984" stopIfTrue="1" operator="lessThan">
      <formula>0</formula>
    </cfRule>
  </conditionalFormatting>
  <conditionalFormatting sqref="F373">
    <cfRule type="cellIs" dxfId="2" priority="983" stopIfTrue="1" operator="lessThan">
      <formula>0</formula>
    </cfRule>
  </conditionalFormatting>
  <conditionalFormatting sqref="F374">
    <cfRule type="cellIs" dxfId="2" priority="982" stopIfTrue="1" operator="lessThan">
      <formula>0</formula>
    </cfRule>
  </conditionalFormatting>
  <conditionalFormatting sqref="F375">
    <cfRule type="cellIs" dxfId="2" priority="981" stopIfTrue="1" operator="lessThan">
      <formula>0</formula>
    </cfRule>
  </conditionalFormatting>
  <conditionalFormatting sqref="F376">
    <cfRule type="cellIs" dxfId="2" priority="980" stopIfTrue="1" operator="lessThan">
      <formula>0</formula>
    </cfRule>
  </conditionalFormatting>
  <conditionalFormatting sqref="F377">
    <cfRule type="cellIs" dxfId="2" priority="979" stopIfTrue="1" operator="lessThan">
      <formula>0</formula>
    </cfRule>
  </conditionalFormatting>
  <conditionalFormatting sqref="F378">
    <cfRule type="cellIs" dxfId="2" priority="978" stopIfTrue="1" operator="lessThan">
      <formula>0</formula>
    </cfRule>
  </conditionalFormatting>
  <conditionalFormatting sqref="F379">
    <cfRule type="cellIs" dxfId="2" priority="977" stopIfTrue="1" operator="lessThan">
      <formula>0</formula>
    </cfRule>
  </conditionalFormatting>
  <conditionalFormatting sqref="F380">
    <cfRule type="cellIs" dxfId="2" priority="976" stopIfTrue="1" operator="lessThan">
      <formula>0</formula>
    </cfRule>
  </conditionalFormatting>
  <conditionalFormatting sqref="F381">
    <cfRule type="cellIs" dxfId="2" priority="975" stopIfTrue="1" operator="lessThan">
      <formula>0</formula>
    </cfRule>
  </conditionalFormatting>
  <conditionalFormatting sqref="F382">
    <cfRule type="cellIs" dxfId="2" priority="974" stopIfTrue="1" operator="lessThan">
      <formula>0</formula>
    </cfRule>
  </conditionalFormatting>
  <conditionalFormatting sqref="F383">
    <cfRule type="cellIs" dxfId="2" priority="973" stopIfTrue="1" operator="lessThan">
      <formula>0</formula>
    </cfRule>
  </conditionalFormatting>
  <conditionalFormatting sqref="F384">
    <cfRule type="cellIs" dxfId="2" priority="972" stopIfTrue="1" operator="lessThan">
      <formula>0</formula>
    </cfRule>
  </conditionalFormatting>
  <conditionalFormatting sqref="F385">
    <cfRule type="cellIs" dxfId="2" priority="971" stopIfTrue="1" operator="lessThan">
      <formula>0</formula>
    </cfRule>
  </conditionalFormatting>
  <conditionalFormatting sqref="F386">
    <cfRule type="cellIs" dxfId="2" priority="970" stopIfTrue="1" operator="lessThan">
      <formula>0</formula>
    </cfRule>
  </conditionalFormatting>
  <conditionalFormatting sqref="F387">
    <cfRule type="cellIs" dxfId="2" priority="969" stopIfTrue="1" operator="lessThan">
      <formula>0</formula>
    </cfRule>
  </conditionalFormatting>
  <conditionalFormatting sqref="F388">
    <cfRule type="cellIs" dxfId="2" priority="968" stopIfTrue="1" operator="lessThan">
      <formula>0</formula>
    </cfRule>
  </conditionalFormatting>
  <conditionalFormatting sqref="F389">
    <cfRule type="cellIs" dxfId="2" priority="967" stopIfTrue="1" operator="lessThan">
      <formula>0</formula>
    </cfRule>
  </conditionalFormatting>
  <conditionalFormatting sqref="F390">
    <cfRule type="cellIs" dxfId="2" priority="966" stopIfTrue="1" operator="lessThan">
      <formula>0</formula>
    </cfRule>
  </conditionalFormatting>
  <conditionalFormatting sqref="F391">
    <cfRule type="cellIs" dxfId="2" priority="965" stopIfTrue="1" operator="lessThan">
      <formula>0</formula>
    </cfRule>
  </conditionalFormatting>
  <conditionalFormatting sqref="F392">
    <cfRule type="cellIs" dxfId="2" priority="964" stopIfTrue="1" operator="lessThan">
      <formula>0</formula>
    </cfRule>
  </conditionalFormatting>
  <conditionalFormatting sqref="F393">
    <cfRule type="cellIs" dxfId="2" priority="963" stopIfTrue="1" operator="lessThan">
      <formula>0</formula>
    </cfRule>
  </conditionalFormatting>
  <conditionalFormatting sqref="F394">
    <cfRule type="cellIs" dxfId="2" priority="962" stopIfTrue="1" operator="lessThan">
      <formula>0</formula>
    </cfRule>
  </conditionalFormatting>
  <conditionalFormatting sqref="F395">
    <cfRule type="cellIs" dxfId="2" priority="961" stopIfTrue="1" operator="lessThan">
      <formula>0</formula>
    </cfRule>
  </conditionalFormatting>
  <conditionalFormatting sqref="F396">
    <cfRule type="cellIs" dxfId="2" priority="960" stopIfTrue="1" operator="lessThan">
      <formula>0</formula>
    </cfRule>
  </conditionalFormatting>
  <conditionalFormatting sqref="F397">
    <cfRule type="cellIs" dxfId="2" priority="959" stopIfTrue="1" operator="lessThan">
      <formula>0</formula>
    </cfRule>
  </conditionalFormatting>
  <conditionalFormatting sqref="F398">
    <cfRule type="cellIs" dxfId="2" priority="958" stopIfTrue="1" operator="lessThan">
      <formula>0</formula>
    </cfRule>
  </conditionalFormatting>
  <conditionalFormatting sqref="F399">
    <cfRule type="cellIs" dxfId="2" priority="957" stopIfTrue="1" operator="lessThan">
      <formula>0</formula>
    </cfRule>
  </conditionalFormatting>
  <conditionalFormatting sqref="F400">
    <cfRule type="cellIs" dxfId="2" priority="956" stopIfTrue="1" operator="lessThan">
      <formula>0</formula>
    </cfRule>
  </conditionalFormatting>
  <conditionalFormatting sqref="F401">
    <cfRule type="cellIs" dxfId="2" priority="955" stopIfTrue="1" operator="lessThan">
      <formula>0</formula>
    </cfRule>
  </conditionalFormatting>
  <conditionalFormatting sqref="F402">
    <cfRule type="cellIs" dxfId="2" priority="954" stopIfTrue="1" operator="lessThan">
      <formula>0</formula>
    </cfRule>
  </conditionalFormatting>
  <conditionalFormatting sqref="F403">
    <cfRule type="cellIs" dxfId="2" priority="953" stopIfTrue="1" operator="lessThan">
      <formula>0</formula>
    </cfRule>
  </conditionalFormatting>
  <conditionalFormatting sqref="F404">
    <cfRule type="cellIs" dxfId="2" priority="952" stopIfTrue="1" operator="lessThan">
      <formula>0</formula>
    </cfRule>
  </conditionalFormatting>
  <conditionalFormatting sqref="F405">
    <cfRule type="cellIs" dxfId="2" priority="951" stopIfTrue="1" operator="lessThan">
      <formula>0</formula>
    </cfRule>
  </conditionalFormatting>
  <conditionalFormatting sqref="F406">
    <cfRule type="cellIs" dxfId="2" priority="950" stopIfTrue="1" operator="lessThan">
      <formula>0</formula>
    </cfRule>
  </conditionalFormatting>
  <conditionalFormatting sqref="F407">
    <cfRule type="cellIs" dxfId="2" priority="949" stopIfTrue="1" operator="lessThan">
      <formula>0</formula>
    </cfRule>
  </conditionalFormatting>
  <conditionalFormatting sqref="F408">
    <cfRule type="cellIs" dxfId="2" priority="948" stopIfTrue="1" operator="lessThan">
      <formula>0</formula>
    </cfRule>
  </conditionalFormatting>
  <conditionalFormatting sqref="F409">
    <cfRule type="cellIs" dxfId="2" priority="947" stopIfTrue="1" operator="lessThan">
      <formula>0</formula>
    </cfRule>
  </conditionalFormatting>
  <conditionalFormatting sqref="F410">
    <cfRule type="cellIs" dxfId="2" priority="946" stopIfTrue="1" operator="lessThan">
      <formula>0</formula>
    </cfRule>
  </conditionalFormatting>
  <conditionalFormatting sqref="F411">
    <cfRule type="cellIs" dxfId="2" priority="945" stopIfTrue="1" operator="lessThan">
      <formula>0</formula>
    </cfRule>
  </conditionalFormatting>
  <conditionalFormatting sqref="F412">
    <cfRule type="cellIs" dxfId="2" priority="944" stopIfTrue="1" operator="lessThan">
      <formula>0</formula>
    </cfRule>
  </conditionalFormatting>
  <conditionalFormatting sqref="F413">
    <cfRule type="cellIs" dxfId="2" priority="943" stopIfTrue="1" operator="lessThan">
      <formula>0</formula>
    </cfRule>
  </conditionalFormatting>
  <conditionalFormatting sqref="F414">
    <cfRule type="cellIs" dxfId="2" priority="942" stopIfTrue="1" operator="lessThan">
      <formula>0</formula>
    </cfRule>
  </conditionalFormatting>
  <conditionalFormatting sqref="F415">
    <cfRule type="cellIs" dxfId="2" priority="941" stopIfTrue="1" operator="lessThan">
      <formula>0</formula>
    </cfRule>
  </conditionalFormatting>
  <conditionalFormatting sqref="F416">
    <cfRule type="cellIs" dxfId="2" priority="940" stopIfTrue="1" operator="lessThan">
      <formula>0</formula>
    </cfRule>
  </conditionalFormatting>
  <conditionalFormatting sqref="F417">
    <cfRule type="cellIs" dxfId="2" priority="939" stopIfTrue="1" operator="lessThan">
      <formula>0</formula>
    </cfRule>
  </conditionalFormatting>
  <conditionalFormatting sqref="F418">
    <cfRule type="cellIs" dxfId="2" priority="938" stopIfTrue="1" operator="lessThan">
      <formula>0</formula>
    </cfRule>
  </conditionalFormatting>
  <conditionalFormatting sqref="F419">
    <cfRule type="cellIs" dxfId="2" priority="937" stopIfTrue="1" operator="lessThan">
      <formula>0</formula>
    </cfRule>
  </conditionalFormatting>
  <conditionalFormatting sqref="F420">
    <cfRule type="cellIs" dxfId="2" priority="936" stopIfTrue="1" operator="lessThan">
      <formula>0</formula>
    </cfRule>
  </conditionalFormatting>
  <conditionalFormatting sqref="F421">
    <cfRule type="cellIs" dxfId="2" priority="935" stopIfTrue="1" operator="lessThan">
      <formula>0</formula>
    </cfRule>
  </conditionalFormatting>
  <conditionalFormatting sqref="F422">
    <cfRule type="cellIs" dxfId="2" priority="934" stopIfTrue="1" operator="lessThan">
      <formula>0</formula>
    </cfRule>
  </conditionalFormatting>
  <conditionalFormatting sqref="F423">
    <cfRule type="cellIs" dxfId="2" priority="933" stopIfTrue="1" operator="lessThan">
      <formula>0</formula>
    </cfRule>
  </conditionalFormatting>
  <conditionalFormatting sqref="F424">
    <cfRule type="cellIs" dxfId="2" priority="932" stopIfTrue="1" operator="lessThan">
      <formula>0</formula>
    </cfRule>
  </conditionalFormatting>
  <conditionalFormatting sqref="F425">
    <cfRule type="cellIs" dxfId="2" priority="931" stopIfTrue="1" operator="lessThan">
      <formula>0</formula>
    </cfRule>
  </conditionalFormatting>
  <conditionalFormatting sqref="F426">
    <cfRule type="cellIs" dxfId="2" priority="930" stopIfTrue="1" operator="lessThan">
      <formula>0</formula>
    </cfRule>
  </conditionalFormatting>
  <conditionalFormatting sqref="F427">
    <cfRule type="cellIs" dxfId="2" priority="929" stopIfTrue="1" operator="lessThan">
      <formula>0</formula>
    </cfRule>
  </conditionalFormatting>
  <conditionalFormatting sqref="F428">
    <cfRule type="cellIs" dxfId="2" priority="928" stopIfTrue="1" operator="lessThan">
      <formula>0</formula>
    </cfRule>
  </conditionalFormatting>
  <conditionalFormatting sqref="F429">
    <cfRule type="cellIs" dxfId="2" priority="927" stopIfTrue="1" operator="lessThan">
      <formula>0</formula>
    </cfRule>
  </conditionalFormatting>
  <conditionalFormatting sqref="F430">
    <cfRule type="cellIs" dxfId="2" priority="926" stopIfTrue="1" operator="lessThan">
      <formula>0</formula>
    </cfRule>
  </conditionalFormatting>
  <conditionalFormatting sqref="F431">
    <cfRule type="cellIs" dxfId="2" priority="925" stopIfTrue="1" operator="lessThan">
      <formula>0</formula>
    </cfRule>
  </conditionalFormatting>
  <conditionalFormatting sqref="F432">
    <cfRule type="cellIs" dxfId="2" priority="924" stopIfTrue="1" operator="lessThan">
      <formula>0</formula>
    </cfRule>
  </conditionalFormatting>
  <conditionalFormatting sqref="F433">
    <cfRule type="cellIs" dxfId="2" priority="923" stopIfTrue="1" operator="lessThan">
      <formula>0</formula>
    </cfRule>
  </conditionalFormatting>
  <conditionalFormatting sqref="F434">
    <cfRule type="cellIs" dxfId="2" priority="922" stopIfTrue="1" operator="lessThan">
      <formula>0</formula>
    </cfRule>
  </conditionalFormatting>
  <conditionalFormatting sqref="F435">
    <cfRule type="cellIs" dxfId="2" priority="921" stopIfTrue="1" operator="lessThan">
      <formula>0</formula>
    </cfRule>
  </conditionalFormatting>
  <conditionalFormatting sqref="F436">
    <cfRule type="cellIs" dxfId="2" priority="920" stopIfTrue="1" operator="lessThan">
      <formula>0</formula>
    </cfRule>
  </conditionalFormatting>
  <conditionalFormatting sqref="F437">
    <cfRule type="cellIs" dxfId="2" priority="919" stopIfTrue="1" operator="lessThan">
      <formula>0</formula>
    </cfRule>
  </conditionalFormatting>
  <conditionalFormatting sqref="F438">
    <cfRule type="cellIs" dxfId="2" priority="918" stopIfTrue="1" operator="lessThan">
      <formula>0</formula>
    </cfRule>
  </conditionalFormatting>
  <conditionalFormatting sqref="F439">
    <cfRule type="cellIs" dxfId="2" priority="917" stopIfTrue="1" operator="lessThan">
      <formula>0</formula>
    </cfRule>
  </conditionalFormatting>
  <conditionalFormatting sqref="F440">
    <cfRule type="cellIs" dxfId="2" priority="916" stopIfTrue="1" operator="lessThan">
      <formula>0</formula>
    </cfRule>
  </conditionalFormatting>
  <conditionalFormatting sqref="F441">
    <cfRule type="cellIs" dxfId="2" priority="915" stopIfTrue="1" operator="lessThan">
      <formula>0</formula>
    </cfRule>
  </conditionalFormatting>
  <conditionalFormatting sqref="F442">
    <cfRule type="cellIs" dxfId="2" priority="914" stopIfTrue="1" operator="lessThan">
      <formula>0</formula>
    </cfRule>
  </conditionalFormatting>
  <conditionalFormatting sqref="F443">
    <cfRule type="cellIs" dxfId="2" priority="913" stopIfTrue="1" operator="lessThan">
      <formula>0</formula>
    </cfRule>
  </conditionalFormatting>
  <conditionalFormatting sqref="F444">
    <cfRule type="cellIs" dxfId="2" priority="912" stopIfTrue="1" operator="lessThan">
      <formula>0</formula>
    </cfRule>
  </conditionalFormatting>
  <conditionalFormatting sqref="F445">
    <cfRule type="cellIs" dxfId="2" priority="911" stopIfTrue="1" operator="lessThan">
      <formula>0</formula>
    </cfRule>
  </conditionalFormatting>
  <conditionalFormatting sqref="F446">
    <cfRule type="cellIs" dxfId="2" priority="910" stopIfTrue="1" operator="lessThan">
      <formula>0</formula>
    </cfRule>
  </conditionalFormatting>
  <conditionalFormatting sqref="F447">
    <cfRule type="cellIs" dxfId="2" priority="909" stopIfTrue="1" operator="lessThan">
      <formula>0</formula>
    </cfRule>
  </conditionalFormatting>
  <conditionalFormatting sqref="F448">
    <cfRule type="cellIs" dxfId="2" priority="908" stopIfTrue="1" operator="lessThan">
      <formula>0</formula>
    </cfRule>
  </conditionalFormatting>
  <conditionalFormatting sqref="F449">
    <cfRule type="cellIs" dxfId="2" priority="907" stopIfTrue="1" operator="lessThan">
      <formula>0</formula>
    </cfRule>
  </conditionalFormatting>
  <conditionalFormatting sqref="F450">
    <cfRule type="cellIs" dxfId="2" priority="906" stopIfTrue="1" operator="lessThan">
      <formula>0</formula>
    </cfRule>
  </conditionalFormatting>
  <conditionalFormatting sqref="F451">
    <cfRule type="cellIs" dxfId="2" priority="905" stopIfTrue="1" operator="lessThan">
      <formula>0</formula>
    </cfRule>
  </conditionalFormatting>
  <conditionalFormatting sqref="F452">
    <cfRule type="cellIs" dxfId="2" priority="904" stopIfTrue="1" operator="lessThan">
      <formula>0</formula>
    </cfRule>
  </conditionalFormatting>
  <conditionalFormatting sqref="F453">
    <cfRule type="cellIs" dxfId="2" priority="903" stopIfTrue="1" operator="lessThan">
      <formula>0</formula>
    </cfRule>
  </conditionalFormatting>
  <conditionalFormatting sqref="F454">
    <cfRule type="cellIs" dxfId="2" priority="902" stopIfTrue="1" operator="lessThan">
      <formula>0</formula>
    </cfRule>
  </conditionalFormatting>
  <conditionalFormatting sqref="F455">
    <cfRule type="cellIs" dxfId="2" priority="901" stopIfTrue="1" operator="lessThan">
      <formula>0</formula>
    </cfRule>
  </conditionalFormatting>
  <conditionalFormatting sqref="F456">
    <cfRule type="cellIs" dxfId="2" priority="900" stopIfTrue="1" operator="lessThan">
      <formula>0</formula>
    </cfRule>
  </conditionalFormatting>
  <conditionalFormatting sqref="F457">
    <cfRule type="cellIs" dxfId="2" priority="899" stopIfTrue="1" operator="lessThan">
      <formula>0</formula>
    </cfRule>
  </conditionalFormatting>
  <conditionalFormatting sqref="F458">
    <cfRule type="cellIs" dxfId="2" priority="898" stopIfTrue="1" operator="lessThan">
      <formula>0</formula>
    </cfRule>
  </conditionalFormatting>
  <conditionalFormatting sqref="F459">
    <cfRule type="cellIs" dxfId="2" priority="897" stopIfTrue="1" operator="lessThan">
      <formula>0</formula>
    </cfRule>
  </conditionalFormatting>
  <conditionalFormatting sqref="F460">
    <cfRule type="cellIs" dxfId="2" priority="896" stopIfTrue="1" operator="lessThan">
      <formula>0</formula>
    </cfRule>
  </conditionalFormatting>
  <conditionalFormatting sqref="F461">
    <cfRule type="cellIs" dxfId="2" priority="895" stopIfTrue="1" operator="lessThan">
      <formula>0</formula>
    </cfRule>
  </conditionalFormatting>
  <conditionalFormatting sqref="F462">
    <cfRule type="cellIs" dxfId="2" priority="894" stopIfTrue="1" operator="lessThan">
      <formula>0</formula>
    </cfRule>
  </conditionalFormatting>
  <conditionalFormatting sqref="F463">
    <cfRule type="cellIs" dxfId="2" priority="893" stopIfTrue="1" operator="lessThan">
      <formula>0</formula>
    </cfRule>
  </conditionalFormatting>
  <conditionalFormatting sqref="F464">
    <cfRule type="cellIs" dxfId="2" priority="892" stopIfTrue="1" operator="lessThan">
      <formula>0</formula>
    </cfRule>
  </conditionalFormatting>
  <conditionalFormatting sqref="F465">
    <cfRule type="cellIs" dxfId="2" priority="891" stopIfTrue="1" operator="lessThan">
      <formula>0</formula>
    </cfRule>
  </conditionalFormatting>
  <conditionalFormatting sqref="F466">
    <cfRule type="cellIs" dxfId="2" priority="890" stopIfTrue="1" operator="lessThan">
      <formula>0</formula>
    </cfRule>
  </conditionalFormatting>
  <conditionalFormatting sqref="F467">
    <cfRule type="cellIs" dxfId="2" priority="889" stopIfTrue="1" operator="lessThan">
      <formula>0</formula>
    </cfRule>
  </conditionalFormatting>
  <conditionalFormatting sqref="F468">
    <cfRule type="cellIs" dxfId="2" priority="888" stopIfTrue="1" operator="lessThan">
      <formula>0</formula>
    </cfRule>
  </conditionalFormatting>
  <conditionalFormatting sqref="F469">
    <cfRule type="cellIs" dxfId="2" priority="887" stopIfTrue="1" operator="lessThan">
      <formula>0</formula>
    </cfRule>
  </conditionalFormatting>
  <conditionalFormatting sqref="F470">
    <cfRule type="cellIs" dxfId="2" priority="886" stopIfTrue="1" operator="lessThan">
      <formula>0</formula>
    </cfRule>
  </conditionalFormatting>
  <conditionalFormatting sqref="F471">
    <cfRule type="cellIs" dxfId="2" priority="885" stopIfTrue="1" operator="lessThan">
      <formula>0</formula>
    </cfRule>
  </conditionalFormatting>
  <conditionalFormatting sqref="F472">
    <cfRule type="cellIs" dxfId="2" priority="884" stopIfTrue="1" operator="lessThan">
      <formula>0</formula>
    </cfRule>
  </conditionalFormatting>
  <conditionalFormatting sqref="F473">
    <cfRule type="cellIs" dxfId="2" priority="883" stopIfTrue="1" operator="lessThan">
      <formula>0</formula>
    </cfRule>
  </conditionalFormatting>
  <conditionalFormatting sqref="F474">
    <cfRule type="cellIs" dxfId="2" priority="882" stopIfTrue="1" operator="lessThan">
      <formula>0</formula>
    </cfRule>
  </conditionalFormatting>
  <conditionalFormatting sqref="F475">
    <cfRule type="cellIs" dxfId="2" priority="881" stopIfTrue="1" operator="lessThan">
      <formula>0</formula>
    </cfRule>
  </conditionalFormatting>
  <conditionalFormatting sqref="F476">
    <cfRule type="cellIs" dxfId="2" priority="880" stopIfTrue="1" operator="lessThan">
      <formula>0</formula>
    </cfRule>
  </conditionalFormatting>
  <conditionalFormatting sqref="F477">
    <cfRule type="cellIs" dxfId="2" priority="879" stopIfTrue="1" operator="lessThan">
      <formula>0</formula>
    </cfRule>
  </conditionalFormatting>
  <conditionalFormatting sqref="F478">
    <cfRule type="cellIs" dxfId="2" priority="878" stopIfTrue="1" operator="lessThan">
      <formula>0</formula>
    </cfRule>
  </conditionalFormatting>
  <conditionalFormatting sqref="F479">
    <cfRule type="cellIs" dxfId="2" priority="877" stopIfTrue="1" operator="lessThan">
      <formula>0</formula>
    </cfRule>
  </conditionalFormatting>
  <conditionalFormatting sqref="F480">
    <cfRule type="cellIs" dxfId="2" priority="876" stopIfTrue="1" operator="lessThan">
      <formula>0</formula>
    </cfRule>
  </conditionalFormatting>
  <conditionalFormatting sqref="F481">
    <cfRule type="cellIs" dxfId="2" priority="875" stopIfTrue="1" operator="lessThan">
      <formula>0</formula>
    </cfRule>
  </conditionalFormatting>
  <conditionalFormatting sqref="F482">
    <cfRule type="cellIs" dxfId="2" priority="874" stopIfTrue="1" operator="lessThan">
      <formula>0</formula>
    </cfRule>
  </conditionalFormatting>
  <conditionalFormatting sqref="F483">
    <cfRule type="cellIs" dxfId="2" priority="873" stopIfTrue="1" operator="lessThan">
      <formula>0</formula>
    </cfRule>
  </conditionalFormatting>
  <conditionalFormatting sqref="F484">
    <cfRule type="cellIs" dxfId="2" priority="872" stopIfTrue="1" operator="lessThan">
      <formula>0</formula>
    </cfRule>
  </conditionalFormatting>
  <conditionalFormatting sqref="F485">
    <cfRule type="cellIs" dxfId="2" priority="871" stopIfTrue="1" operator="lessThan">
      <formula>0</formula>
    </cfRule>
  </conditionalFormatting>
  <conditionalFormatting sqref="F486">
    <cfRule type="cellIs" dxfId="2" priority="870" stopIfTrue="1" operator="lessThan">
      <formula>0</formula>
    </cfRule>
  </conditionalFormatting>
  <conditionalFormatting sqref="F487">
    <cfRule type="cellIs" dxfId="2" priority="869" stopIfTrue="1" operator="lessThan">
      <formula>0</formula>
    </cfRule>
  </conditionalFormatting>
  <conditionalFormatting sqref="F488">
    <cfRule type="cellIs" dxfId="2" priority="868" stopIfTrue="1" operator="lessThan">
      <formula>0</formula>
    </cfRule>
  </conditionalFormatting>
  <conditionalFormatting sqref="F489">
    <cfRule type="cellIs" dxfId="2" priority="867" stopIfTrue="1" operator="lessThan">
      <formula>0</formula>
    </cfRule>
  </conditionalFormatting>
  <conditionalFormatting sqref="F490">
    <cfRule type="cellIs" dxfId="2" priority="866" stopIfTrue="1" operator="lessThan">
      <formula>0</formula>
    </cfRule>
  </conditionalFormatting>
  <conditionalFormatting sqref="F491">
    <cfRule type="cellIs" dxfId="2" priority="865" stopIfTrue="1" operator="lessThan">
      <formula>0</formula>
    </cfRule>
  </conditionalFormatting>
  <conditionalFormatting sqref="F492">
    <cfRule type="cellIs" dxfId="2" priority="864" stopIfTrue="1" operator="lessThan">
      <formula>0</formula>
    </cfRule>
  </conditionalFormatting>
  <conditionalFormatting sqref="F493">
    <cfRule type="cellIs" dxfId="2" priority="863" stopIfTrue="1" operator="lessThan">
      <formula>0</formula>
    </cfRule>
  </conditionalFormatting>
  <conditionalFormatting sqref="F494">
    <cfRule type="cellIs" dxfId="2" priority="862" stopIfTrue="1" operator="lessThan">
      <formula>0</formula>
    </cfRule>
  </conditionalFormatting>
  <conditionalFormatting sqref="F495">
    <cfRule type="cellIs" dxfId="2" priority="861" stopIfTrue="1" operator="lessThan">
      <formula>0</formula>
    </cfRule>
  </conditionalFormatting>
  <conditionalFormatting sqref="F496">
    <cfRule type="cellIs" dxfId="2" priority="860" stopIfTrue="1" operator="lessThan">
      <formula>0</formula>
    </cfRule>
  </conditionalFormatting>
  <conditionalFormatting sqref="F497">
    <cfRule type="cellIs" dxfId="2" priority="859" stopIfTrue="1" operator="lessThan">
      <formula>0</formula>
    </cfRule>
  </conditionalFormatting>
  <conditionalFormatting sqref="F498">
    <cfRule type="cellIs" dxfId="2" priority="858" stopIfTrue="1" operator="lessThan">
      <formula>0</formula>
    </cfRule>
  </conditionalFormatting>
  <conditionalFormatting sqref="F499">
    <cfRule type="cellIs" dxfId="2" priority="857" stopIfTrue="1" operator="lessThan">
      <formula>0</formula>
    </cfRule>
  </conditionalFormatting>
  <conditionalFormatting sqref="F500">
    <cfRule type="cellIs" dxfId="2" priority="856" stopIfTrue="1" operator="lessThan">
      <formula>0</formula>
    </cfRule>
  </conditionalFormatting>
  <conditionalFormatting sqref="F501">
    <cfRule type="cellIs" dxfId="2" priority="855" stopIfTrue="1" operator="lessThan">
      <formula>0</formula>
    </cfRule>
  </conditionalFormatting>
  <conditionalFormatting sqref="F502">
    <cfRule type="cellIs" dxfId="2" priority="854" stopIfTrue="1" operator="lessThan">
      <formula>0</formula>
    </cfRule>
  </conditionalFormatting>
  <conditionalFormatting sqref="F503">
    <cfRule type="cellIs" dxfId="2" priority="853" stopIfTrue="1" operator="lessThan">
      <formula>0</formula>
    </cfRule>
  </conditionalFormatting>
  <conditionalFormatting sqref="F504">
    <cfRule type="cellIs" dxfId="2" priority="852" stopIfTrue="1" operator="lessThan">
      <formula>0</formula>
    </cfRule>
  </conditionalFormatting>
  <conditionalFormatting sqref="F505">
    <cfRule type="cellIs" dxfId="2" priority="851" stopIfTrue="1" operator="lessThan">
      <formula>0</formula>
    </cfRule>
  </conditionalFormatting>
  <conditionalFormatting sqref="F506">
    <cfRule type="cellIs" dxfId="2" priority="850" stopIfTrue="1" operator="lessThan">
      <formula>0</formula>
    </cfRule>
  </conditionalFormatting>
  <conditionalFormatting sqref="F507">
    <cfRule type="cellIs" dxfId="2" priority="849" stopIfTrue="1" operator="lessThan">
      <formula>0</formula>
    </cfRule>
  </conditionalFormatting>
  <conditionalFormatting sqref="F508">
    <cfRule type="cellIs" dxfId="2" priority="848" stopIfTrue="1" operator="lessThan">
      <formula>0</formula>
    </cfRule>
  </conditionalFormatting>
  <conditionalFormatting sqref="F509">
    <cfRule type="cellIs" dxfId="2" priority="847" stopIfTrue="1" operator="lessThan">
      <formula>0</formula>
    </cfRule>
  </conditionalFormatting>
  <conditionalFormatting sqref="F510">
    <cfRule type="cellIs" dxfId="2" priority="846" stopIfTrue="1" operator="lessThan">
      <formula>0</formula>
    </cfRule>
  </conditionalFormatting>
  <conditionalFormatting sqref="F511">
    <cfRule type="cellIs" dxfId="2" priority="845" stopIfTrue="1" operator="lessThan">
      <formula>0</formula>
    </cfRule>
  </conditionalFormatting>
  <conditionalFormatting sqref="F512">
    <cfRule type="cellIs" dxfId="2" priority="844" stopIfTrue="1" operator="lessThan">
      <formula>0</formula>
    </cfRule>
  </conditionalFormatting>
  <conditionalFormatting sqref="F513">
    <cfRule type="cellIs" dxfId="2" priority="843" stopIfTrue="1" operator="lessThan">
      <formula>0</formula>
    </cfRule>
  </conditionalFormatting>
  <conditionalFormatting sqref="F514">
    <cfRule type="cellIs" dxfId="2" priority="842" stopIfTrue="1" operator="lessThan">
      <formula>0</formula>
    </cfRule>
  </conditionalFormatting>
  <conditionalFormatting sqref="F515">
    <cfRule type="cellIs" dxfId="2" priority="841" stopIfTrue="1" operator="lessThan">
      <formula>0</formula>
    </cfRule>
  </conditionalFormatting>
  <conditionalFormatting sqref="F516">
    <cfRule type="cellIs" dxfId="2" priority="840" stopIfTrue="1" operator="lessThan">
      <formula>0</formula>
    </cfRule>
  </conditionalFormatting>
  <conditionalFormatting sqref="F517">
    <cfRule type="cellIs" dxfId="2" priority="839" stopIfTrue="1" operator="lessThan">
      <formula>0</formula>
    </cfRule>
  </conditionalFormatting>
  <conditionalFormatting sqref="F518">
    <cfRule type="cellIs" dxfId="2" priority="838" stopIfTrue="1" operator="lessThan">
      <formula>0</formula>
    </cfRule>
  </conditionalFormatting>
  <conditionalFormatting sqref="F519">
    <cfRule type="cellIs" dxfId="2" priority="837" stopIfTrue="1" operator="lessThan">
      <formula>0</formula>
    </cfRule>
  </conditionalFormatting>
  <conditionalFormatting sqref="F520">
    <cfRule type="cellIs" dxfId="2" priority="836" stopIfTrue="1" operator="lessThan">
      <formula>0</formula>
    </cfRule>
  </conditionalFormatting>
  <conditionalFormatting sqref="F521">
    <cfRule type="cellIs" dxfId="2" priority="835" stopIfTrue="1" operator="lessThan">
      <formula>0</formula>
    </cfRule>
  </conditionalFormatting>
  <conditionalFormatting sqref="F522">
    <cfRule type="cellIs" dxfId="2" priority="834" stopIfTrue="1" operator="lessThan">
      <formula>0</formula>
    </cfRule>
  </conditionalFormatting>
  <conditionalFormatting sqref="F523">
    <cfRule type="cellIs" dxfId="2" priority="833" stopIfTrue="1" operator="lessThan">
      <formula>0</formula>
    </cfRule>
  </conditionalFormatting>
  <conditionalFormatting sqref="F524">
    <cfRule type="cellIs" dxfId="2" priority="832" stopIfTrue="1" operator="lessThan">
      <formula>0</formula>
    </cfRule>
  </conditionalFormatting>
  <conditionalFormatting sqref="F525">
    <cfRule type="cellIs" dxfId="2" priority="831" stopIfTrue="1" operator="lessThan">
      <formula>0</formula>
    </cfRule>
  </conditionalFormatting>
  <conditionalFormatting sqref="F526">
    <cfRule type="cellIs" dxfId="2" priority="830" stopIfTrue="1" operator="lessThan">
      <formula>0</formula>
    </cfRule>
  </conditionalFormatting>
  <conditionalFormatting sqref="F527">
    <cfRule type="cellIs" dxfId="2" priority="829" stopIfTrue="1" operator="lessThan">
      <formula>0</formula>
    </cfRule>
  </conditionalFormatting>
  <conditionalFormatting sqref="F528">
    <cfRule type="cellIs" dxfId="2" priority="828" stopIfTrue="1" operator="lessThan">
      <formula>0</formula>
    </cfRule>
  </conditionalFormatting>
  <conditionalFormatting sqref="F529">
    <cfRule type="cellIs" dxfId="2" priority="827" stopIfTrue="1" operator="lessThan">
      <formula>0</formula>
    </cfRule>
  </conditionalFormatting>
  <conditionalFormatting sqref="F530">
    <cfRule type="cellIs" dxfId="2" priority="826" stopIfTrue="1" operator="lessThan">
      <formula>0</formula>
    </cfRule>
  </conditionalFormatting>
  <conditionalFormatting sqref="F531">
    <cfRule type="cellIs" dxfId="2" priority="825" stopIfTrue="1" operator="lessThan">
      <formula>0</formula>
    </cfRule>
  </conditionalFormatting>
  <conditionalFormatting sqref="F532">
    <cfRule type="cellIs" dxfId="2" priority="824" stopIfTrue="1" operator="lessThan">
      <formula>0</formula>
    </cfRule>
  </conditionalFormatting>
  <conditionalFormatting sqref="F533">
    <cfRule type="cellIs" dxfId="2" priority="823" stopIfTrue="1" operator="lessThan">
      <formula>0</formula>
    </cfRule>
  </conditionalFormatting>
  <conditionalFormatting sqref="F534">
    <cfRule type="cellIs" dxfId="2" priority="822" stopIfTrue="1" operator="lessThan">
      <formula>0</formula>
    </cfRule>
  </conditionalFormatting>
  <conditionalFormatting sqref="F535">
    <cfRule type="cellIs" dxfId="2" priority="821" stopIfTrue="1" operator="lessThan">
      <formula>0</formula>
    </cfRule>
  </conditionalFormatting>
  <conditionalFormatting sqref="F536">
    <cfRule type="cellIs" dxfId="2" priority="820" stopIfTrue="1" operator="lessThan">
      <formula>0</formula>
    </cfRule>
  </conditionalFormatting>
  <conditionalFormatting sqref="F537">
    <cfRule type="cellIs" dxfId="2" priority="819" stopIfTrue="1" operator="lessThan">
      <formula>0</formula>
    </cfRule>
  </conditionalFormatting>
  <conditionalFormatting sqref="F538">
    <cfRule type="cellIs" dxfId="2" priority="818" stopIfTrue="1" operator="lessThan">
      <formula>0</formula>
    </cfRule>
  </conditionalFormatting>
  <conditionalFormatting sqref="F539">
    <cfRule type="cellIs" dxfId="2" priority="817" stopIfTrue="1" operator="lessThan">
      <formula>0</formula>
    </cfRule>
  </conditionalFormatting>
  <conditionalFormatting sqref="F540">
    <cfRule type="cellIs" dxfId="2" priority="816" stopIfTrue="1" operator="lessThan">
      <formula>0</formula>
    </cfRule>
  </conditionalFormatting>
  <conditionalFormatting sqref="F541">
    <cfRule type="cellIs" dxfId="2" priority="815" stopIfTrue="1" operator="lessThan">
      <formula>0</formula>
    </cfRule>
  </conditionalFormatting>
  <conditionalFormatting sqref="F542">
    <cfRule type="cellIs" dxfId="2" priority="814" stopIfTrue="1" operator="lessThan">
      <formula>0</formula>
    </cfRule>
  </conditionalFormatting>
  <conditionalFormatting sqref="F543">
    <cfRule type="cellIs" dxfId="2" priority="813" stopIfTrue="1" operator="lessThan">
      <formula>0</formula>
    </cfRule>
  </conditionalFormatting>
  <conditionalFormatting sqref="F544">
    <cfRule type="cellIs" dxfId="2" priority="812" stopIfTrue="1" operator="lessThan">
      <formula>0</formula>
    </cfRule>
  </conditionalFormatting>
  <conditionalFormatting sqref="F545">
    <cfRule type="cellIs" dxfId="2" priority="811" stopIfTrue="1" operator="lessThan">
      <formula>0</formula>
    </cfRule>
  </conditionalFormatting>
  <conditionalFormatting sqref="F546">
    <cfRule type="cellIs" dxfId="2" priority="810" stopIfTrue="1" operator="lessThan">
      <formula>0</formula>
    </cfRule>
  </conditionalFormatting>
  <conditionalFormatting sqref="F547">
    <cfRule type="cellIs" dxfId="2" priority="809" stopIfTrue="1" operator="lessThan">
      <formula>0</formula>
    </cfRule>
  </conditionalFormatting>
  <conditionalFormatting sqref="F548">
    <cfRule type="cellIs" dxfId="2" priority="808" stopIfTrue="1" operator="lessThan">
      <formula>0</formula>
    </cfRule>
  </conditionalFormatting>
  <conditionalFormatting sqref="F549">
    <cfRule type="cellIs" dxfId="2" priority="807" stopIfTrue="1" operator="lessThan">
      <formula>0</formula>
    </cfRule>
  </conditionalFormatting>
  <conditionalFormatting sqref="F550">
    <cfRule type="cellIs" dxfId="2" priority="806" stopIfTrue="1" operator="lessThan">
      <formula>0</formula>
    </cfRule>
  </conditionalFormatting>
  <conditionalFormatting sqref="F551">
    <cfRule type="cellIs" dxfId="2" priority="805" stopIfTrue="1" operator="lessThan">
      <formula>0</formula>
    </cfRule>
  </conditionalFormatting>
  <conditionalFormatting sqref="F552">
    <cfRule type="cellIs" dxfId="2" priority="804" stopIfTrue="1" operator="lessThan">
      <formula>0</formula>
    </cfRule>
  </conditionalFormatting>
  <conditionalFormatting sqref="F553">
    <cfRule type="cellIs" dxfId="2" priority="803" stopIfTrue="1" operator="lessThan">
      <formula>0</formula>
    </cfRule>
  </conditionalFormatting>
  <conditionalFormatting sqref="F554">
    <cfRule type="cellIs" dxfId="2" priority="802" stopIfTrue="1" operator="lessThan">
      <formula>0</formula>
    </cfRule>
  </conditionalFormatting>
  <conditionalFormatting sqref="F555">
    <cfRule type="cellIs" dxfId="2" priority="801" stopIfTrue="1" operator="lessThan">
      <formula>0</formula>
    </cfRule>
  </conditionalFormatting>
  <conditionalFormatting sqref="F556">
    <cfRule type="cellIs" dxfId="2" priority="800" stopIfTrue="1" operator="lessThan">
      <formula>0</formula>
    </cfRule>
  </conditionalFormatting>
  <conditionalFormatting sqref="F557">
    <cfRule type="cellIs" dxfId="2" priority="799" stopIfTrue="1" operator="lessThan">
      <formula>0</formula>
    </cfRule>
  </conditionalFormatting>
  <conditionalFormatting sqref="F558">
    <cfRule type="cellIs" dxfId="2" priority="798" stopIfTrue="1" operator="lessThan">
      <formula>0</formula>
    </cfRule>
  </conditionalFormatting>
  <conditionalFormatting sqref="F559">
    <cfRule type="cellIs" dxfId="2" priority="797" stopIfTrue="1" operator="lessThan">
      <formula>0</formula>
    </cfRule>
  </conditionalFormatting>
  <conditionalFormatting sqref="F560">
    <cfRule type="cellIs" dxfId="2" priority="796" stopIfTrue="1" operator="lessThan">
      <formula>0</formula>
    </cfRule>
  </conditionalFormatting>
  <conditionalFormatting sqref="F561">
    <cfRule type="cellIs" dxfId="2" priority="795" stopIfTrue="1" operator="lessThan">
      <formula>0</formula>
    </cfRule>
  </conditionalFormatting>
  <conditionalFormatting sqref="F562">
    <cfRule type="cellIs" dxfId="2" priority="794" stopIfTrue="1" operator="lessThan">
      <formula>0</formula>
    </cfRule>
  </conditionalFormatting>
  <conditionalFormatting sqref="F563">
    <cfRule type="cellIs" dxfId="2" priority="793" stopIfTrue="1" operator="lessThan">
      <formula>0</formula>
    </cfRule>
  </conditionalFormatting>
  <conditionalFormatting sqref="F564">
    <cfRule type="cellIs" dxfId="2" priority="792" stopIfTrue="1" operator="lessThan">
      <formula>0</formula>
    </cfRule>
  </conditionalFormatting>
  <conditionalFormatting sqref="F565">
    <cfRule type="cellIs" dxfId="2" priority="791" stopIfTrue="1" operator="lessThan">
      <formula>0</formula>
    </cfRule>
  </conditionalFormatting>
  <conditionalFormatting sqref="F566">
    <cfRule type="cellIs" dxfId="2" priority="790" stopIfTrue="1" operator="lessThan">
      <formula>0</formula>
    </cfRule>
  </conditionalFormatting>
  <conditionalFormatting sqref="F567">
    <cfRule type="cellIs" dxfId="2" priority="789" stopIfTrue="1" operator="lessThan">
      <formula>0</formula>
    </cfRule>
  </conditionalFormatting>
  <conditionalFormatting sqref="F568">
    <cfRule type="cellIs" dxfId="2" priority="788" stopIfTrue="1" operator="lessThan">
      <formula>0</formula>
    </cfRule>
  </conditionalFormatting>
  <conditionalFormatting sqref="F569">
    <cfRule type="cellIs" dxfId="2" priority="787" stopIfTrue="1" operator="lessThan">
      <formula>0</formula>
    </cfRule>
  </conditionalFormatting>
  <conditionalFormatting sqref="F570">
    <cfRule type="cellIs" dxfId="2" priority="786" stopIfTrue="1" operator="lessThan">
      <formula>0</formula>
    </cfRule>
  </conditionalFormatting>
  <conditionalFormatting sqref="F571">
    <cfRule type="cellIs" dxfId="2" priority="785" stopIfTrue="1" operator="lessThan">
      <formula>0</formula>
    </cfRule>
  </conditionalFormatting>
  <conditionalFormatting sqref="F572">
    <cfRule type="cellIs" dxfId="2" priority="784" stopIfTrue="1" operator="lessThan">
      <formula>0</formula>
    </cfRule>
  </conditionalFormatting>
  <conditionalFormatting sqref="F573">
    <cfRule type="cellIs" dxfId="2" priority="783" stopIfTrue="1" operator="lessThan">
      <formula>0</formula>
    </cfRule>
  </conditionalFormatting>
  <conditionalFormatting sqref="F574">
    <cfRule type="cellIs" dxfId="2" priority="782" stopIfTrue="1" operator="lessThan">
      <formula>0</formula>
    </cfRule>
  </conditionalFormatting>
  <conditionalFormatting sqref="F575">
    <cfRule type="cellIs" dxfId="2" priority="781" stopIfTrue="1" operator="lessThan">
      <formula>0</formula>
    </cfRule>
  </conditionalFormatting>
  <conditionalFormatting sqref="F576">
    <cfRule type="cellIs" dxfId="2" priority="780" stopIfTrue="1" operator="lessThan">
      <formula>0</formula>
    </cfRule>
  </conditionalFormatting>
  <conditionalFormatting sqref="F577">
    <cfRule type="cellIs" dxfId="2" priority="779" stopIfTrue="1" operator="lessThan">
      <formula>0</formula>
    </cfRule>
  </conditionalFormatting>
  <conditionalFormatting sqref="F578">
    <cfRule type="cellIs" dxfId="2" priority="778" stopIfTrue="1" operator="lessThan">
      <formula>0</formula>
    </cfRule>
  </conditionalFormatting>
  <conditionalFormatting sqref="F579">
    <cfRule type="cellIs" dxfId="2" priority="777" stopIfTrue="1" operator="lessThan">
      <formula>0</formula>
    </cfRule>
  </conditionalFormatting>
  <conditionalFormatting sqref="F580">
    <cfRule type="cellIs" dxfId="2" priority="776" stopIfTrue="1" operator="lessThan">
      <formula>0</formula>
    </cfRule>
  </conditionalFormatting>
  <conditionalFormatting sqref="F581">
    <cfRule type="cellIs" dxfId="2" priority="775" stopIfTrue="1" operator="lessThan">
      <formula>0</formula>
    </cfRule>
  </conditionalFormatting>
  <conditionalFormatting sqref="F582">
    <cfRule type="cellIs" dxfId="2" priority="774" stopIfTrue="1" operator="lessThan">
      <formula>0</formula>
    </cfRule>
  </conditionalFormatting>
  <conditionalFormatting sqref="F583">
    <cfRule type="cellIs" dxfId="2" priority="773" stopIfTrue="1" operator="lessThan">
      <formula>0</formula>
    </cfRule>
  </conditionalFormatting>
  <conditionalFormatting sqref="F584">
    <cfRule type="cellIs" dxfId="2" priority="772" stopIfTrue="1" operator="lessThan">
      <formula>0</formula>
    </cfRule>
  </conditionalFormatting>
  <conditionalFormatting sqref="F585">
    <cfRule type="cellIs" dxfId="2" priority="771" stopIfTrue="1" operator="lessThan">
      <formula>0</formula>
    </cfRule>
  </conditionalFormatting>
  <conditionalFormatting sqref="F586">
    <cfRule type="cellIs" dxfId="2" priority="770" stopIfTrue="1" operator="lessThan">
      <formula>0</formula>
    </cfRule>
  </conditionalFormatting>
  <conditionalFormatting sqref="F587">
    <cfRule type="cellIs" dxfId="2" priority="769" stopIfTrue="1" operator="lessThan">
      <formula>0</formula>
    </cfRule>
  </conditionalFormatting>
  <conditionalFormatting sqref="F588">
    <cfRule type="cellIs" dxfId="2" priority="768" stopIfTrue="1" operator="lessThan">
      <formula>0</formula>
    </cfRule>
  </conditionalFormatting>
  <conditionalFormatting sqref="F589">
    <cfRule type="cellIs" dxfId="2" priority="767" stopIfTrue="1" operator="lessThan">
      <formula>0</formula>
    </cfRule>
  </conditionalFormatting>
  <conditionalFormatting sqref="F590">
    <cfRule type="cellIs" dxfId="2" priority="766" stopIfTrue="1" operator="lessThan">
      <formula>0</formula>
    </cfRule>
  </conditionalFormatting>
  <conditionalFormatting sqref="F591">
    <cfRule type="cellIs" dxfId="2" priority="765" stopIfTrue="1" operator="lessThan">
      <formula>0</formula>
    </cfRule>
  </conditionalFormatting>
  <conditionalFormatting sqref="F592">
    <cfRule type="cellIs" dxfId="2" priority="764" stopIfTrue="1" operator="lessThan">
      <formula>0</formula>
    </cfRule>
  </conditionalFormatting>
  <conditionalFormatting sqref="F593">
    <cfRule type="cellIs" dxfId="2" priority="763" stopIfTrue="1" operator="lessThan">
      <formula>0</formula>
    </cfRule>
  </conditionalFormatting>
  <conditionalFormatting sqref="F594">
    <cfRule type="cellIs" dxfId="2" priority="762" stopIfTrue="1" operator="lessThan">
      <formula>0</formula>
    </cfRule>
  </conditionalFormatting>
  <conditionalFormatting sqref="F595">
    <cfRule type="cellIs" dxfId="2" priority="761" stopIfTrue="1" operator="lessThan">
      <formula>0</formula>
    </cfRule>
  </conditionalFormatting>
  <conditionalFormatting sqref="F596">
    <cfRule type="cellIs" dxfId="2" priority="760" stopIfTrue="1" operator="lessThan">
      <formula>0</formula>
    </cfRule>
  </conditionalFormatting>
  <conditionalFormatting sqref="F597">
    <cfRule type="cellIs" dxfId="2" priority="759" stopIfTrue="1" operator="lessThan">
      <formula>0</formula>
    </cfRule>
  </conditionalFormatting>
  <conditionalFormatting sqref="F598">
    <cfRule type="cellIs" dxfId="2" priority="758" stopIfTrue="1" operator="lessThan">
      <formula>0</formula>
    </cfRule>
  </conditionalFormatting>
  <conditionalFormatting sqref="F599">
    <cfRule type="cellIs" dxfId="2" priority="757" stopIfTrue="1" operator="lessThan">
      <formula>0</formula>
    </cfRule>
  </conditionalFormatting>
  <conditionalFormatting sqref="F600">
    <cfRule type="cellIs" dxfId="2" priority="756" stopIfTrue="1" operator="lessThan">
      <formula>0</formula>
    </cfRule>
  </conditionalFormatting>
  <conditionalFormatting sqref="F601">
    <cfRule type="cellIs" dxfId="2" priority="755" stopIfTrue="1" operator="lessThan">
      <formula>0</formula>
    </cfRule>
  </conditionalFormatting>
  <conditionalFormatting sqref="F602">
    <cfRule type="cellIs" dxfId="2" priority="754" stopIfTrue="1" operator="lessThan">
      <formula>0</formula>
    </cfRule>
  </conditionalFormatting>
  <conditionalFormatting sqref="F603">
    <cfRule type="cellIs" dxfId="2" priority="753" stopIfTrue="1" operator="lessThan">
      <formula>0</formula>
    </cfRule>
  </conditionalFormatting>
  <conditionalFormatting sqref="F604">
    <cfRule type="cellIs" dxfId="2" priority="752" stopIfTrue="1" operator="lessThan">
      <formula>0</formula>
    </cfRule>
  </conditionalFormatting>
  <conditionalFormatting sqref="F605">
    <cfRule type="cellIs" dxfId="2" priority="751" stopIfTrue="1" operator="lessThan">
      <formula>0</formula>
    </cfRule>
  </conditionalFormatting>
  <conditionalFormatting sqref="F606">
    <cfRule type="cellIs" dxfId="2" priority="750" stopIfTrue="1" operator="lessThan">
      <formula>0</formula>
    </cfRule>
  </conditionalFormatting>
  <conditionalFormatting sqref="F607">
    <cfRule type="cellIs" dxfId="2" priority="749" stopIfTrue="1" operator="lessThan">
      <formula>0</formula>
    </cfRule>
  </conditionalFormatting>
  <conditionalFormatting sqref="F608">
    <cfRule type="cellIs" dxfId="2" priority="748" stopIfTrue="1" operator="lessThan">
      <formula>0</formula>
    </cfRule>
  </conditionalFormatting>
  <conditionalFormatting sqref="F609">
    <cfRule type="cellIs" dxfId="2" priority="747" stopIfTrue="1" operator="lessThan">
      <formula>0</formula>
    </cfRule>
  </conditionalFormatting>
  <conditionalFormatting sqref="F610">
    <cfRule type="cellIs" dxfId="2" priority="746" stopIfTrue="1" operator="lessThan">
      <formula>0</formula>
    </cfRule>
  </conditionalFormatting>
  <conditionalFormatting sqref="F611">
    <cfRule type="cellIs" dxfId="2" priority="745" stopIfTrue="1" operator="lessThan">
      <formula>0</formula>
    </cfRule>
  </conditionalFormatting>
  <conditionalFormatting sqref="F612">
    <cfRule type="cellIs" dxfId="2" priority="744" stopIfTrue="1" operator="lessThan">
      <formula>0</formula>
    </cfRule>
  </conditionalFormatting>
  <conditionalFormatting sqref="F613">
    <cfRule type="cellIs" dxfId="2" priority="743" stopIfTrue="1" operator="lessThan">
      <formula>0</formula>
    </cfRule>
  </conditionalFormatting>
  <conditionalFormatting sqref="F614">
    <cfRule type="cellIs" dxfId="2" priority="742" stopIfTrue="1" operator="lessThan">
      <formula>0</formula>
    </cfRule>
  </conditionalFormatting>
  <conditionalFormatting sqref="F615">
    <cfRule type="cellIs" dxfId="2" priority="741" stopIfTrue="1" operator="lessThan">
      <formula>0</formula>
    </cfRule>
  </conditionalFormatting>
  <conditionalFormatting sqref="F616">
    <cfRule type="cellIs" dxfId="2" priority="740" stopIfTrue="1" operator="lessThan">
      <formula>0</formula>
    </cfRule>
  </conditionalFormatting>
  <conditionalFormatting sqref="F617">
    <cfRule type="cellIs" dxfId="2" priority="739" stopIfTrue="1" operator="lessThan">
      <formula>0</formula>
    </cfRule>
  </conditionalFormatting>
  <conditionalFormatting sqref="F618">
    <cfRule type="cellIs" dxfId="2" priority="738" stopIfTrue="1" operator="lessThan">
      <formula>0</formula>
    </cfRule>
  </conditionalFormatting>
  <conditionalFormatting sqref="F619">
    <cfRule type="cellIs" dxfId="2" priority="737" stopIfTrue="1" operator="lessThan">
      <formula>0</formula>
    </cfRule>
  </conditionalFormatting>
  <conditionalFormatting sqref="F620">
    <cfRule type="cellIs" dxfId="2" priority="736" stopIfTrue="1" operator="lessThan">
      <formula>0</formula>
    </cfRule>
  </conditionalFormatting>
  <conditionalFormatting sqref="F621">
    <cfRule type="cellIs" dxfId="2" priority="735" stopIfTrue="1" operator="lessThan">
      <formula>0</formula>
    </cfRule>
  </conditionalFormatting>
  <conditionalFormatting sqref="F622">
    <cfRule type="cellIs" dxfId="2" priority="734" stopIfTrue="1" operator="lessThan">
      <formula>0</formula>
    </cfRule>
  </conditionalFormatting>
  <conditionalFormatting sqref="F623">
    <cfRule type="cellIs" dxfId="2" priority="733" stopIfTrue="1" operator="lessThan">
      <formula>0</formula>
    </cfRule>
  </conditionalFormatting>
  <conditionalFormatting sqref="F624">
    <cfRule type="cellIs" dxfId="2" priority="732" stopIfTrue="1" operator="lessThan">
      <formula>0</formula>
    </cfRule>
  </conditionalFormatting>
  <conditionalFormatting sqref="F625">
    <cfRule type="cellIs" dxfId="2" priority="731" stopIfTrue="1" operator="lessThan">
      <formula>0</formula>
    </cfRule>
  </conditionalFormatting>
  <conditionalFormatting sqref="F626">
    <cfRule type="cellIs" dxfId="2" priority="730" stopIfTrue="1" operator="lessThan">
      <formula>0</formula>
    </cfRule>
  </conditionalFormatting>
  <conditionalFormatting sqref="F627">
    <cfRule type="cellIs" dxfId="2" priority="729" stopIfTrue="1" operator="lessThan">
      <formula>0</formula>
    </cfRule>
  </conditionalFormatting>
  <conditionalFormatting sqref="F628">
    <cfRule type="cellIs" dxfId="2" priority="728" stopIfTrue="1" operator="lessThan">
      <formula>0</formula>
    </cfRule>
  </conditionalFormatting>
  <conditionalFormatting sqref="F629">
    <cfRule type="cellIs" dxfId="2" priority="727" stopIfTrue="1" operator="lessThan">
      <formula>0</formula>
    </cfRule>
  </conditionalFormatting>
  <conditionalFormatting sqref="F630">
    <cfRule type="cellIs" dxfId="2" priority="726" stopIfTrue="1" operator="lessThan">
      <formula>0</formula>
    </cfRule>
  </conditionalFormatting>
  <conditionalFormatting sqref="F631">
    <cfRule type="cellIs" dxfId="2" priority="725" stopIfTrue="1" operator="lessThan">
      <formula>0</formula>
    </cfRule>
  </conditionalFormatting>
  <conditionalFormatting sqref="F632">
    <cfRule type="cellIs" dxfId="2" priority="724" stopIfTrue="1" operator="lessThan">
      <formula>0</formula>
    </cfRule>
  </conditionalFormatting>
  <conditionalFormatting sqref="F633">
    <cfRule type="cellIs" dxfId="2" priority="723" stopIfTrue="1" operator="lessThan">
      <formula>0</formula>
    </cfRule>
  </conditionalFormatting>
  <conditionalFormatting sqref="F634">
    <cfRule type="cellIs" dxfId="2" priority="722" stopIfTrue="1" operator="lessThan">
      <formula>0</formula>
    </cfRule>
  </conditionalFormatting>
  <conditionalFormatting sqref="F635">
    <cfRule type="cellIs" dxfId="2" priority="721" stopIfTrue="1" operator="lessThan">
      <formula>0</formula>
    </cfRule>
  </conditionalFormatting>
  <conditionalFormatting sqref="F636">
    <cfRule type="cellIs" dxfId="2" priority="720" stopIfTrue="1" operator="lessThan">
      <formula>0</formula>
    </cfRule>
  </conditionalFormatting>
  <conditionalFormatting sqref="F637">
    <cfRule type="cellIs" dxfId="2" priority="719" stopIfTrue="1" operator="lessThan">
      <formula>0</formula>
    </cfRule>
  </conditionalFormatting>
  <conditionalFormatting sqref="F638">
    <cfRule type="cellIs" dxfId="2" priority="718" stopIfTrue="1" operator="lessThan">
      <formula>0</formula>
    </cfRule>
  </conditionalFormatting>
  <conditionalFormatting sqref="F639">
    <cfRule type="cellIs" dxfId="2" priority="717" stopIfTrue="1" operator="lessThan">
      <formula>0</formula>
    </cfRule>
  </conditionalFormatting>
  <conditionalFormatting sqref="F640">
    <cfRule type="cellIs" dxfId="2" priority="716" stopIfTrue="1" operator="lessThan">
      <formula>0</formula>
    </cfRule>
  </conditionalFormatting>
  <conditionalFormatting sqref="F641">
    <cfRule type="cellIs" dxfId="2" priority="715" stopIfTrue="1" operator="lessThan">
      <formula>0</formula>
    </cfRule>
  </conditionalFormatting>
  <conditionalFormatting sqref="F642">
    <cfRule type="cellIs" dxfId="2" priority="714" stopIfTrue="1" operator="lessThan">
      <formula>0</formula>
    </cfRule>
  </conditionalFormatting>
  <conditionalFormatting sqref="F643">
    <cfRule type="cellIs" dxfId="2" priority="713" stopIfTrue="1" operator="lessThan">
      <formula>0</formula>
    </cfRule>
  </conditionalFormatting>
  <conditionalFormatting sqref="F644">
    <cfRule type="cellIs" dxfId="2" priority="712" stopIfTrue="1" operator="lessThan">
      <formula>0</formula>
    </cfRule>
  </conditionalFormatting>
  <conditionalFormatting sqref="F645">
    <cfRule type="cellIs" dxfId="2" priority="711" stopIfTrue="1" operator="lessThan">
      <formula>0</formula>
    </cfRule>
  </conditionalFormatting>
  <conditionalFormatting sqref="F646">
    <cfRule type="cellIs" dxfId="2" priority="710" stopIfTrue="1" operator="lessThan">
      <formula>0</formula>
    </cfRule>
  </conditionalFormatting>
  <conditionalFormatting sqref="F647">
    <cfRule type="cellIs" dxfId="2" priority="709" stopIfTrue="1" operator="lessThan">
      <formula>0</formula>
    </cfRule>
  </conditionalFormatting>
  <conditionalFormatting sqref="F648">
    <cfRule type="cellIs" dxfId="2" priority="708" stopIfTrue="1" operator="lessThan">
      <formula>0</formula>
    </cfRule>
  </conditionalFormatting>
  <conditionalFormatting sqref="F649">
    <cfRule type="cellIs" dxfId="2" priority="707" stopIfTrue="1" operator="lessThan">
      <formula>0</formula>
    </cfRule>
  </conditionalFormatting>
  <conditionalFormatting sqref="F650">
    <cfRule type="cellIs" dxfId="2" priority="706" stopIfTrue="1" operator="lessThan">
      <formula>0</formula>
    </cfRule>
  </conditionalFormatting>
  <conditionalFormatting sqref="F651">
    <cfRule type="cellIs" dxfId="2" priority="705" stopIfTrue="1" operator="lessThan">
      <formula>0</formula>
    </cfRule>
  </conditionalFormatting>
  <conditionalFormatting sqref="F652">
    <cfRule type="cellIs" dxfId="2" priority="704" stopIfTrue="1" operator="lessThan">
      <formula>0</formula>
    </cfRule>
  </conditionalFormatting>
  <conditionalFormatting sqref="F653">
    <cfRule type="cellIs" dxfId="2" priority="703" stopIfTrue="1" operator="lessThan">
      <formula>0</formula>
    </cfRule>
  </conditionalFormatting>
  <conditionalFormatting sqref="F654">
    <cfRule type="cellIs" dxfId="2" priority="702" stopIfTrue="1" operator="lessThan">
      <formula>0</formula>
    </cfRule>
  </conditionalFormatting>
  <conditionalFormatting sqref="F655">
    <cfRule type="cellIs" dxfId="2" priority="701" stopIfTrue="1" operator="lessThan">
      <formula>0</formula>
    </cfRule>
  </conditionalFormatting>
  <conditionalFormatting sqref="F656">
    <cfRule type="cellIs" dxfId="2" priority="700" stopIfTrue="1" operator="lessThan">
      <formula>0</formula>
    </cfRule>
  </conditionalFormatting>
  <conditionalFormatting sqref="F657">
    <cfRule type="cellIs" dxfId="2" priority="699" stopIfTrue="1" operator="lessThan">
      <formula>0</formula>
    </cfRule>
  </conditionalFormatting>
  <conditionalFormatting sqref="F658">
    <cfRule type="cellIs" dxfId="2" priority="698" stopIfTrue="1" operator="lessThan">
      <formula>0</formula>
    </cfRule>
  </conditionalFormatting>
  <conditionalFormatting sqref="F659">
    <cfRule type="cellIs" dxfId="2" priority="697" stopIfTrue="1" operator="lessThan">
      <formula>0</formula>
    </cfRule>
  </conditionalFormatting>
  <conditionalFormatting sqref="F660">
    <cfRule type="cellIs" dxfId="2" priority="696" stopIfTrue="1" operator="lessThan">
      <formula>0</formula>
    </cfRule>
  </conditionalFormatting>
  <conditionalFormatting sqref="F661">
    <cfRule type="cellIs" dxfId="2" priority="695" stopIfTrue="1" operator="lessThan">
      <formula>0</formula>
    </cfRule>
  </conditionalFormatting>
  <conditionalFormatting sqref="F662">
    <cfRule type="cellIs" dxfId="2" priority="694" stopIfTrue="1" operator="lessThan">
      <formula>0</formula>
    </cfRule>
  </conditionalFormatting>
  <conditionalFormatting sqref="F663">
    <cfRule type="cellIs" dxfId="2" priority="693" stopIfTrue="1" operator="lessThan">
      <formula>0</formula>
    </cfRule>
  </conditionalFormatting>
  <conditionalFormatting sqref="F664">
    <cfRule type="cellIs" dxfId="2" priority="692" stopIfTrue="1" operator="lessThan">
      <formula>0</formula>
    </cfRule>
  </conditionalFormatting>
  <conditionalFormatting sqref="F665">
    <cfRule type="cellIs" dxfId="2" priority="691" stopIfTrue="1" operator="lessThan">
      <formula>0</formula>
    </cfRule>
  </conditionalFormatting>
  <conditionalFormatting sqref="F666">
    <cfRule type="cellIs" dxfId="2" priority="690" stopIfTrue="1" operator="lessThan">
      <formula>0</formula>
    </cfRule>
  </conditionalFormatting>
  <conditionalFormatting sqref="F667">
    <cfRule type="cellIs" dxfId="2" priority="689" stopIfTrue="1" operator="lessThan">
      <formula>0</formula>
    </cfRule>
  </conditionalFormatting>
  <conditionalFormatting sqref="F668">
    <cfRule type="cellIs" dxfId="2" priority="688" stopIfTrue="1" operator="lessThan">
      <formula>0</formula>
    </cfRule>
  </conditionalFormatting>
  <conditionalFormatting sqref="F669">
    <cfRule type="cellIs" dxfId="2" priority="687" stopIfTrue="1" operator="lessThan">
      <formula>0</formula>
    </cfRule>
  </conditionalFormatting>
  <conditionalFormatting sqref="F670">
    <cfRule type="cellIs" dxfId="2" priority="686" stopIfTrue="1" operator="lessThan">
      <formula>0</formula>
    </cfRule>
  </conditionalFormatting>
  <conditionalFormatting sqref="F671">
    <cfRule type="cellIs" dxfId="2" priority="685" stopIfTrue="1" operator="lessThan">
      <formula>0</formula>
    </cfRule>
  </conditionalFormatting>
  <conditionalFormatting sqref="F672">
    <cfRule type="cellIs" dxfId="2" priority="684" stopIfTrue="1" operator="lessThan">
      <formula>0</formula>
    </cfRule>
  </conditionalFormatting>
  <conditionalFormatting sqref="F673">
    <cfRule type="cellIs" dxfId="2" priority="683" stopIfTrue="1" operator="lessThan">
      <formula>0</formula>
    </cfRule>
  </conditionalFormatting>
  <conditionalFormatting sqref="F674">
    <cfRule type="cellIs" dxfId="2" priority="682" stopIfTrue="1" operator="lessThan">
      <formula>0</formula>
    </cfRule>
  </conditionalFormatting>
  <conditionalFormatting sqref="F675">
    <cfRule type="cellIs" dxfId="2" priority="681" stopIfTrue="1" operator="lessThan">
      <formula>0</formula>
    </cfRule>
  </conditionalFormatting>
  <conditionalFormatting sqref="F676">
    <cfRule type="cellIs" dxfId="2" priority="680" stopIfTrue="1" operator="lessThan">
      <formula>0</formula>
    </cfRule>
  </conditionalFormatting>
  <conditionalFormatting sqref="F677">
    <cfRule type="cellIs" dxfId="2" priority="679" stopIfTrue="1" operator="lessThan">
      <formula>0</formula>
    </cfRule>
  </conditionalFormatting>
  <conditionalFormatting sqref="F678">
    <cfRule type="cellIs" dxfId="2" priority="678" stopIfTrue="1" operator="lessThan">
      <formula>0</formula>
    </cfRule>
  </conditionalFormatting>
  <conditionalFormatting sqref="F679">
    <cfRule type="cellIs" dxfId="2" priority="677" stopIfTrue="1" operator="lessThan">
      <formula>0</formula>
    </cfRule>
  </conditionalFormatting>
  <conditionalFormatting sqref="F680">
    <cfRule type="cellIs" dxfId="2" priority="676" stopIfTrue="1" operator="lessThan">
      <formula>0</formula>
    </cfRule>
  </conditionalFormatting>
  <conditionalFormatting sqref="F681">
    <cfRule type="cellIs" dxfId="2" priority="675" stopIfTrue="1" operator="lessThan">
      <formula>0</formula>
    </cfRule>
  </conditionalFormatting>
  <conditionalFormatting sqref="F682">
    <cfRule type="cellIs" dxfId="2" priority="674" stopIfTrue="1" operator="lessThan">
      <formula>0</formula>
    </cfRule>
  </conditionalFormatting>
  <conditionalFormatting sqref="F683">
    <cfRule type="cellIs" dxfId="2" priority="673" stopIfTrue="1" operator="lessThan">
      <formula>0</formula>
    </cfRule>
  </conditionalFormatting>
  <conditionalFormatting sqref="F684">
    <cfRule type="cellIs" dxfId="2" priority="672" stopIfTrue="1" operator="lessThan">
      <formula>0</formula>
    </cfRule>
  </conditionalFormatting>
  <conditionalFormatting sqref="F685">
    <cfRule type="cellIs" dxfId="2" priority="671" stopIfTrue="1" operator="lessThan">
      <formula>0</formula>
    </cfRule>
  </conditionalFormatting>
  <conditionalFormatting sqref="F686">
    <cfRule type="cellIs" dxfId="2" priority="670" stopIfTrue="1" operator="lessThan">
      <formula>0</formula>
    </cfRule>
  </conditionalFormatting>
  <conditionalFormatting sqref="F687">
    <cfRule type="cellIs" dxfId="2" priority="669" stopIfTrue="1" operator="lessThan">
      <formula>0</formula>
    </cfRule>
  </conditionalFormatting>
  <conditionalFormatting sqref="F688">
    <cfRule type="cellIs" dxfId="2" priority="668" stopIfTrue="1" operator="lessThan">
      <formula>0</formula>
    </cfRule>
  </conditionalFormatting>
  <conditionalFormatting sqref="F689">
    <cfRule type="cellIs" dxfId="2" priority="667" stopIfTrue="1" operator="lessThan">
      <formula>0</formula>
    </cfRule>
  </conditionalFormatting>
  <conditionalFormatting sqref="F690">
    <cfRule type="cellIs" dxfId="2" priority="666" stopIfTrue="1" operator="lessThan">
      <formula>0</formula>
    </cfRule>
  </conditionalFormatting>
  <conditionalFormatting sqref="F691">
    <cfRule type="cellIs" dxfId="2" priority="665" stopIfTrue="1" operator="lessThan">
      <formula>0</formula>
    </cfRule>
  </conditionalFormatting>
  <conditionalFormatting sqref="F692">
    <cfRule type="cellIs" dxfId="2" priority="664" stopIfTrue="1" operator="lessThan">
      <formula>0</formula>
    </cfRule>
  </conditionalFormatting>
  <conditionalFormatting sqref="F693">
    <cfRule type="cellIs" dxfId="2" priority="663" stopIfTrue="1" operator="lessThan">
      <formula>0</formula>
    </cfRule>
  </conditionalFormatting>
  <conditionalFormatting sqref="F694">
    <cfRule type="cellIs" dxfId="2" priority="662" stopIfTrue="1" operator="lessThan">
      <formula>0</formula>
    </cfRule>
  </conditionalFormatting>
  <conditionalFormatting sqref="F695">
    <cfRule type="cellIs" dxfId="2" priority="661" stopIfTrue="1" operator="lessThan">
      <formula>0</formula>
    </cfRule>
  </conditionalFormatting>
  <conditionalFormatting sqref="F696">
    <cfRule type="cellIs" dxfId="2" priority="660" stopIfTrue="1" operator="lessThan">
      <formula>0</formula>
    </cfRule>
  </conditionalFormatting>
  <conditionalFormatting sqref="F697">
    <cfRule type="cellIs" dxfId="2" priority="659" stopIfTrue="1" operator="lessThan">
      <formula>0</formula>
    </cfRule>
  </conditionalFormatting>
  <conditionalFormatting sqref="F698">
    <cfRule type="cellIs" dxfId="2" priority="658" stopIfTrue="1" operator="lessThan">
      <formula>0</formula>
    </cfRule>
  </conditionalFormatting>
  <conditionalFormatting sqref="F699">
    <cfRule type="cellIs" dxfId="2" priority="657" stopIfTrue="1" operator="lessThan">
      <formula>0</formula>
    </cfRule>
  </conditionalFormatting>
  <conditionalFormatting sqref="F700">
    <cfRule type="cellIs" dxfId="2" priority="656" stopIfTrue="1" operator="lessThan">
      <formula>0</formula>
    </cfRule>
  </conditionalFormatting>
  <conditionalFormatting sqref="F701">
    <cfRule type="cellIs" dxfId="2" priority="655" stopIfTrue="1" operator="lessThan">
      <formula>0</formula>
    </cfRule>
  </conditionalFormatting>
  <conditionalFormatting sqref="F702">
    <cfRule type="cellIs" dxfId="2" priority="654" stopIfTrue="1" operator="lessThan">
      <formula>0</formula>
    </cfRule>
  </conditionalFormatting>
  <conditionalFormatting sqref="F703">
    <cfRule type="cellIs" dxfId="2" priority="653" stopIfTrue="1" operator="lessThan">
      <formula>0</formula>
    </cfRule>
  </conditionalFormatting>
  <conditionalFormatting sqref="F704">
    <cfRule type="cellIs" dxfId="2" priority="652" stopIfTrue="1" operator="lessThan">
      <formula>0</formula>
    </cfRule>
  </conditionalFormatting>
  <conditionalFormatting sqref="F705">
    <cfRule type="cellIs" dxfId="2" priority="651" stopIfTrue="1" operator="lessThan">
      <formula>0</formula>
    </cfRule>
  </conditionalFormatting>
  <conditionalFormatting sqref="F706">
    <cfRule type="cellIs" dxfId="2" priority="650" stopIfTrue="1" operator="lessThan">
      <formula>0</formula>
    </cfRule>
  </conditionalFormatting>
  <conditionalFormatting sqref="F707">
    <cfRule type="cellIs" dxfId="2" priority="649" stopIfTrue="1" operator="lessThan">
      <formula>0</formula>
    </cfRule>
  </conditionalFormatting>
  <conditionalFormatting sqref="F708">
    <cfRule type="cellIs" dxfId="2" priority="648" stopIfTrue="1" operator="lessThan">
      <formula>0</formula>
    </cfRule>
  </conditionalFormatting>
  <conditionalFormatting sqref="F709">
    <cfRule type="cellIs" dxfId="2" priority="647" stopIfTrue="1" operator="lessThan">
      <formula>0</formula>
    </cfRule>
  </conditionalFormatting>
  <conditionalFormatting sqref="F710">
    <cfRule type="cellIs" dxfId="2" priority="646" stopIfTrue="1" operator="lessThan">
      <formula>0</formula>
    </cfRule>
  </conditionalFormatting>
  <conditionalFormatting sqref="F711">
    <cfRule type="cellIs" dxfId="2" priority="645" stopIfTrue="1" operator="lessThan">
      <formula>0</formula>
    </cfRule>
  </conditionalFormatting>
  <conditionalFormatting sqref="F712">
    <cfRule type="cellIs" dxfId="2" priority="644" stopIfTrue="1" operator="lessThan">
      <formula>0</formula>
    </cfRule>
  </conditionalFormatting>
  <conditionalFormatting sqref="F713">
    <cfRule type="cellIs" dxfId="2" priority="643" stopIfTrue="1" operator="lessThan">
      <formula>0</formula>
    </cfRule>
  </conditionalFormatting>
  <conditionalFormatting sqref="F714">
    <cfRule type="cellIs" dxfId="2" priority="642" stopIfTrue="1" operator="lessThan">
      <formula>0</formula>
    </cfRule>
  </conditionalFormatting>
  <conditionalFormatting sqref="F715">
    <cfRule type="cellIs" dxfId="2" priority="641" stopIfTrue="1" operator="lessThan">
      <formula>0</formula>
    </cfRule>
  </conditionalFormatting>
  <conditionalFormatting sqref="F716">
    <cfRule type="cellIs" dxfId="2" priority="640" stopIfTrue="1" operator="lessThan">
      <formula>0</formula>
    </cfRule>
  </conditionalFormatting>
  <conditionalFormatting sqref="F717">
    <cfRule type="cellIs" dxfId="2" priority="639" stopIfTrue="1" operator="lessThan">
      <formula>0</formula>
    </cfRule>
  </conditionalFormatting>
  <conditionalFormatting sqref="F718">
    <cfRule type="cellIs" dxfId="2" priority="638" stopIfTrue="1" operator="lessThan">
      <formula>0</formula>
    </cfRule>
  </conditionalFormatting>
  <conditionalFormatting sqref="F719">
    <cfRule type="cellIs" dxfId="2" priority="637" stopIfTrue="1" operator="lessThan">
      <formula>0</formula>
    </cfRule>
  </conditionalFormatting>
  <conditionalFormatting sqref="F720">
    <cfRule type="cellIs" dxfId="2" priority="636" stopIfTrue="1" operator="lessThan">
      <formula>0</formula>
    </cfRule>
  </conditionalFormatting>
  <conditionalFormatting sqref="F721">
    <cfRule type="cellIs" dxfId="2" priority="635" stopIfTrue="1" operator="lessThan">
      <formula>0</formula>
    </cfRule>
  </conditionalFormatting>
  <conditionalFormatting sqref="F722">
    <cfRule type="cellIs" dxfId="2" priority="634" stopIfTrue="1" operator="lessThan">
      <formula>0</formula>
    </cfRule>
  </conditionalFormatting>
  <conditionalFormatting sqref="F723">
    <cfRule type="cellIs" dxfId="2" priority="633" stopIfTrue="1" operator="lessThan">
      <formula>0</formula>
    </cfRule>
  </conditionalFormatting>
  <conditionalFormatting sqref="F724">
    <cfRule type="cellIs" dxfId="2" priority="632" stopIfTrue="1" operator="lessThan">
      <formula>0</formula>
    </cfRule>
  </conditionalFormatting>
  <conditionalFormatting sqref="F725">
    <cfRule type="cellIs" dxfId="2" priority="631" stopIfTrue="1" operator="lessThan">
      <formula>0</formula>
    </cfRule>
  </conditionalFormatting>
  <conditionalFormatting sqref="F726">
    <cfRule type="cellIs" dxfId="2" priority="630" stopIfTrue="1" operator="lessThan">
      <formula>0</formula>
    </cfRule>
  </conditionalFormatting>
  <conditionalFormatting sqref="F727">
    <cfRule type="cellIs" dxfId="2" priority="629" stopIfTrue="1" operator="lessThan">
      <formula>0</formula>
    </cfRule>
  </conditionalFormatting>
  <conditionalFormatting sqref="F728">
    <cfRule type="cellIs" dxfId="2" priority="628" stopIfTrue="1" operator="lessThan">
      <formula>0</formula>
    </cfRule>
  </conditionalFormatting>
  <conditionalFormatting sqref="F729">
    <cfRule type="cellIs" dxfId="2" priority="627" stopIfTrue="1" operator="lessThan">
      <formula>0</formula>
    </cfRule>
  </conditionalFormatting>
  <conditionalFormatting sqref="F730">
    <cfRule type="cellIs" dxfId="2" priority="626" stopIfTrue="1" operator="lessThan">
      <formula>0</formula>
    </cfRule>
  </conditionalFormatting>
  <conditionalFormatting sqref="F731">
    <cfRule type="cellIs" dxfId="2" priority="625" stopIfTrue="1" operator="lessThan">
      <formula>0</formula>
    </cfRule>
  </conditionalFormatting>
  <conditionalFormatting sqref="F732">
    <cfRule type="cellIs" dxfId="2" priority="624" stopIfTrue="1" operator="lessThan">
      <formula>0</formula>
    </cfRule>
  </conditionalFormatting>
  <conditionalFormatting sqref="F733">
    <cfRule type="cellIs" dxfId="2" priority="623" stopIfTrue="1" operator="lessThan">
      <formula>0</formula>
    </cfRule>
  </conditionalFormatting>
  <conditionalFormatting sqref="F734">
    <cfRule type="cellIs" dxfId="2" priority="622" stopIfTrue="1" operator="lessThan">
      <formula>0</formula>
    </cfRule>
  </conditionalFormatting>
  <conditionalFormatting sqref="F735">
    <cfRule type="cellIs" dxfId="2" priority="621" stopIfTrue="1" operator="lessThan">
      <formula>0</formula>
    </cfRule>
  </conditionalFormatting>
  <conditionalFormatting sqref="F736">
    <cfRule type="cellIs" dxfId="2" priority="620" stopIfTrue="1" operator="lessThan">
      <formula>0</formula>
    </cfRule>
  </conditionalFormatting>
  <conditionalFormatting sqref="F737">
    <cfRule type="cellIs" dxfId="2" priority="619" stopIfTrue="1" operator="lessThan">
      <formula>0</formula>
    </cfRule>
  </conditionalFormatting>
  <conditionalFormatting sqref="F738">
    <cfRule type="cellIs" dxfId="2" priority="618" stopIfTrue="1" operator="lessThan">
      <formula>0</formula>
    </cfRule>
  </conditionalFormatting>
  <conditionalFormatting sqref="F739">
    <cfRule type="cellIs" dxfId="2" priority="617" stopIfTrue="1" operator="lessThan">
      <formula>0</formula>
    </cfRule>
  </conditionalFormatting>
  <conditionalFormatting sqref="F740">
    <cfRule type="cellIs" dxfId="2" priority="616" stopIfTrue="1" operator="lessThan">
      <formula>0</formula>
    </cfRule>
  </conditionalFormatting>
  <conditionalFormatting sqref="F741">
    <cfRule type="cellIs" dxfId="2" priority="615" stopIfTrue="1" operator="lessThan">
      <formula>0</formula>
    </cfRule>
  </conditionalFormatting>
  <conditionalFormatting sqref="F742">
    <cfRule type="cellIs" dxfId="2" priority="614" stopIfTrue="1" operator="lessThan">
      <formula>0</formula>
    </cfRule>
  </conditionalFormatting>
  <conditionalFormatting sqref="F743">
    <cfRule type="cellIs" dxfId="2" priority="613" stopIfTrue="1" operator="lessThan">
      <formula>0</formula>
    </cfRule>
  </conditionalFormatting>
  <conditionalFormatting sqref="F744">
    <cfRule type="cellIs" dxfId="2" priority="612" stopIfTrue="1" operator="lessThan">
      <formula>0</formula>
    </cfRule>
  </conditionalFormatting>
  <conditionalFormatting sqref="F745">
    <cfRule type="cellIs" dxfId="2" priority="611" stopIfTrue="1" operator="lessThan">
      <formula>0</formula>
    </cfRule>
  </conditionalFormatting>
  <conditionalFormatting sqref="F746">
    <cfRule type="cellIs" dxfId="2" priority="610" stopIfTrue="1" operator="lessThan">
      <formula>0</formula>
    </cfRule>
  </conditionalFormatting>
  <conditionalFormatting sqref="F747">
    <cfRule type="cellIs" dxfId="2" priority="609" stopIfTrue="1" operator="lessThan">
      <formula>0</formula>
    </cfRule>
  </conditionalFormatting>
  <conditionalFormatting sqref="F748">
    <cfRule type="cellIs" dxfId="2" priority="608" stopIfTrue="1" operator="lessThan">
      <formula>0</formula>
    </cfRule>
  </conditionalFormatting>
  <conditionalFormatting sqref="F749">
    <cfRule type="cellIs" dxfId="2" priority="607" stopIfTrue="1" operator="lessThan">
      <formula>0</formula>
    </cfRule>
  </conditionalFormatting>
  <conditionalFormatting sqref="F750">
    <cfRule type="cellIs" dxfId="2" priority="606" stopIfTrue="1" operator="lessThan">
      <formula>0</formula>
    </cfRule>
  </conditionalFormatting>
  <conditionalFormatting sqref="F751">
    <cfRule type="cellIs" dxfId="2" priority="605" stopIfTrue="1" operator="lessThan">
      <formula>0</formula>
    </cfRule>
  </conditionalFormatting>
  <conditionalFormatting sqref="F752">
    <cfRule type="cellIs" dxfId="2" priority="604" stopIfTrue="1" operator="lessThan">
      <formula>0</formula>
    </cfRule>
  </conditionalFormatting>
  <conditionalFormatting sqref="F753">
    <cfRule type="cellIs" dxfId="2" priority="603" stopIfTrue="1" operator="lessThan">
      <formula>0</formula>
    </cfRule>
  </conditionalFormatting>
  <conditionalFormatting sqref="F754">
    <cfRule type="cellIs" dxfId="2" priority="602" stopIfTrue="1" operator="lessThan">
      <formula>0</formula>
    </cfRule>
  </conditionalFormatting>
  <conditionalFormatting sqref="F755">
    <cfRule type="cellIs" dxfId="2" priority="601" stopIfTrue="1" operator="lessThan">
      <formula>0</formula>
    </cfRule>
  </conditionalFormatting>
  <conditionalFormatting sqref="F756">
    <cfRule type="cellIs" dxfId="2" priority="600" stopIfTrue="1" operator="lessThan">
      <formula>0</formula>
    </cfRule>
  </conditionalFormatting>
  <conditionalFormatting sqref="F757">
    <cfRule type="cellIs" dxfId="2" priority="599" stopIfTrue="1" operator="lessThan">
      <formula>0</formula>
    </cfRule>
  </conditionalFormatting>
  <conditionalFormatting sqref="F758">
    <cfRule type="cellIs" dxfId="2" priority="598" stopIfTrue="1" operator="lessThan">
      <formula>0</formula>
    </cfRule>
  </conditionalFormatting>
  <conditionalFormatting sqref="F759">
    <cfRule type="cellIs" dxfId="2" priority="597" stopIfTrue="1" operator="lessThan">
      <formula>0</formula>
    </cfRule>
  </conditionalFormatting>
  <conditionalFormatting sqref="F760">
    <cfRule type="cellIs" dxfId="2" priority="596" stopIfTrue="1" operator="lessThan">
      <formula>0</formula>
    </cfRule>
  </conditionalFormatting>
  <conditionalFormatting sqref="F761">
    <cfRule type="cellIs" dxfId="2" priority="595" stopIfTrue="1" operator="lessThan">
      <formula>0</formula>
    </cfRule>
  </conditionalFormatting>
  <conditionalFormatting sqref="F762">
    <cfRule type="cellIs" dxfId="2" priority="594" stopIfTrue="1" operator="lessThan">
      <formula>0</formula>
    </cfRule>
  </conditionalFormatting>
  <conditionalFormatting sqref="F763">
    <cfRule type="cellIs" dxfId="2" priority="593" stopIfTrue="1" operator="lessThan">
      <formula>0</formula>
    </cfRule>
  </conditionalFormatting>
  <conditionalFormatting sqref="F764">
    <cfRule type="cellIs" dxfId="2" priority="592" stopIfTrue="1" operator="lessThan">
      <formula>0</formula>
    </cfRule>
  </conditionalFormatting>
  <conditionalFormatting sqref="F765">
    <cfRule type="cellIs" dxfId="2" priority="591" stopIfTrue="1" operator="lessThan">
      <formula>0</formula>
    </cfRule>
  </conditionalFormatting>
  <conditionalFormatting sqref="F766">
    <cfRule type="cellIs" dxfId="2" priority="590" stopIfTrue="1" operator="lessThan">
      <formula>0</formula>
    </cfRule>
  </conditionalFormatting>
  <conditionalFormatting sqref="F767">
    <cfRule type="cellIs" dxfId="2" priority="589" stopIfTrue="1" operator="lessThan">
      <formula>0</formula>
    </cfRule>
  </conditionalFormatting>
  <conditionalFormatting sqref="F768">
    <cfRule type="cellIs" dxfId="2" priority="588" stopIfTrue="1" operator="lessThan">
      <formula>0</formula>
    </cfRule>
  </conditionalFormatting>
  <conditionalFormatting sqref="F769">
    <cfRule type="cellIs" dxfId="2" priority="587" stopIfTrue="1" operator="lessThan">
      <formula>0</formula>
    </cfRule>
  </conditionalFormatting>
  <conditionalFormatting sqref="F770">
    <cfRule type="cellIs" dxfId="2" priority="586" stopIfTrue="1" operator="lessThan">
      <formula>0</formula>
    </cfRule>
  </conditionalFormatting>
  <conditionalFormatting sqref="F771">
    <cfRule type="cellIs" dxfId="2" priority="585" stopIfTrue="1" operator="lessThan">
      <formula>0</formula>
    </cfRule>
  </conditionalFormatting>
  <conditionalFormatting sqref="F772">
    <cfRule type="cellIs" dxfId="2" priority="584" stopIfTrue="1" operator="lessThan">
      <formula>0</formula>
    </cfRule>
  </conditionalFormatting>
  <conditionalFormatting sqref="F773">
    <cfRule type="cellIs" dxfId="2" priority="583" stopIfTrue="1" operator="lessThan">
      <formula>0</formula>
    </cfRule>
  </conditionalFormatting>
  <conditionalFormatting sqref="F774">
    <cfRule type="cellIs" dxfId="2" priority="582" stopIfTrue="1" operator="lessThan">
      <formula>0</formula>
    </cfRule>
  </conditionalFormatting>
  <conditionalFormatting sqref="F775">
    <cfRule type="cellIs" dxfId="2" priority="581" stopIfTrue="1" operator="lessThan">
      <formula>0</formula>
    </cfRule>
  </conditionalFormatting>
  <conditionalFormatting sqref="F776">
    <cfRule type="cellIs" dxfId="2" priority="580" stopIfTrue="1" operator="lessThan">
      <formula>0</formula>
    </cfRule>
  </conditionalFormatting>
  <conditionalFormatting sqref="F777">
    <cfRule type="cellIs" dxfId="2" priority="579" stopIfTrue="1" operator="lessThan">
      <formula>0</formula>
    </cfRule>
  </conditionalFormatting>
  <conditionalFormatting sqref="F778">
    <cfRule type="cellIs" dxfId="2" priority="578" stopIfTrue="1" operator="lessThan">
      <formula>0</formula>
    </cfRule>
  </conditionalFormatting>
  <conditionalFormatting sqref="F779">
    <cfRule type="cellIs" dxfId="2" priority="577" stopIfTrue="1" operator="lessThan">
      <formula>0</formula>
    </cfRule>
  </conditionalFormatting>
  <conditionalFormatting sqref="F780">
    <cfRule type="cellIs" dxfId="2" priority="576" stopIfTrue="1" operator="lessThan">
      <formula>0</formula>
    </cfRule>
  </conditionalFormatting>
  <conditionalFormatting sqref="F781">
    <cfRule type="cellIs" dxfId="2" priority="575" stopIfTrue="1" operator="lessThan">
      <formula>0</formula>
    </cfRule>
  </conditionalFormatting>
  <conditionalFormatting sqref="F782">
    <cfRule type="cellIs" dxfId="2" priority="574" stopIfTrue="1" operator="lessThan">
      <formula>0</formula>
    </cfRule>
  </conditionalFormatting>
  <conditionalFormatting sqref="F783">
    <cfRule type="cellIs" dxfId="2" priority="573" stopIfTrue="1" operator="lessThan">
      <formula>0</formula>
    </cfRule>
  </conditionalFormatting>
  <conditionalFormatting sqref="F784">
    <cfRule type="cellIs" dxfId="2" priority="572" stopIfTrue="1" operator="lessThan">
      <formula>0</formula>
    </cfRule>
  </conditionalFormatting>
  <conditionalFormatting sqref="F785">
    <cfRule type="cellIs" dxfId="2" priority="571" stopIfTrue="1" operator="lessThan">
      <formula>0</formula>
    </cfRule>
  </conditionalFormatting>
  <conditionalFormatting sqref="F786">
    <cfRule type="cellIs" dxfId="2" priority="570" stopIfTrue="1" operator="lessThan">
      <formula>0</formula>
    </cfRule>
  </conditionalFormatting>
  <conditionalFormatting sqref="F787">
    <cfRule type="cellIs" dxfId="2" priority="569" stopIfTrue="1" operator="lessThan">
      <formula>0</formula>
    </cfRule>
  </conditionalFormatting>
  <conditionalFormatting sqref="F788">
    <cfRule type="cellIs" dxfId="2" priority="568" stopIfTrue="1" operator="lessThan">
      <formula>0</formula>
    </cfRule>
  </conditionalFormatting>
  <conditionalFormatting sqref="F789">
    <cfRule type="cellIs" dxfId="2" priority="567" stopIfTrue="1" operator="lessThan">
      <formula>0</formula>
    </cfRule>
  </conditionalFormatting>
  <conditionalFormatting sqref="F790">
    <cfRule type="cellIs" dxfId="2" priority="566" stopIfTrue="1" operator="lessThan">
      <formula>0</formula>
    </cfRule>
  </conditionalFormatting>
  <conditionalFormatting sqref="F791">
    <cfRule type="cellIs" dxfId="2" priority="565" stopIfTrue="1" operator="lessThan">
      <formula>0</formula>
    </cfRule>
  </conditionalFormatting>
  <conditionalFormatting sqref="F792">
    <cfRule type="cellIs" dxfId="2" priority="564" stopIfTrue="1" operator="lessThan">
      <formula>0</formula>
    </cfRule>
  </conditionalFormatting>
  <conditionalFormatting sqref="F793">
    <cfRule type="cellIs" dxfId="2" priority="563" stopIfTrue="1" operator="lessThan">
      <formula>0</formula>
    </cfRule>
  </conditionalFormatting>
  <conditionalFormatting sqref="F794">
    <cfRule type="cellIs" dxfId="2" priority="562" stopIfTrue="1" operator="lessThan">
      <formula>0</formula>
    </cfRule>
  </conditionalFormatting>
  <conditionalFormatting sqref="F795">
    <cfRule type="cellIs" dxfId="2" priority="561" stopIfTrue="1" operator="lessThan">
      <formula>0</formula>
    </cfRule>
  </conditionalFormatting>
  <conditionalFormatting sqref="F796">
    <cfRule type="cellIs" dxfId="2" priority="560" stopIfTrue="1" operator="lessThan">
      <formula>0</formula>
    </cfRule>
  </conditionalFormatting>
  <conditionalFormatting sqref="F797">
    <cfRule type="cellIs" dxfId="2" priority="559" stopIfTrue="1" operator="lessThan">
      <formula>0</formula>
    </cfRule>
  </conditionalFormatting>
  <conditionalFormatting sqref="F798">
    <cfRule type="cellIs" dxfId="2" priority="558" stopIfTrue="1" operator="lessThan">
      <formula>0</formula>
    </cfRule>
  </conditionalFormatting>
  <conditionalFormatting sqref="F799">
    <cfRule type="cellIs" dxfId="2" priority="557" stopIfTrue="1" operator="lessThan">
      <formula>0</formula>
    </cfRule>
  </conditionalFormatting>
  <conditionalFormatting sqref="F800">
    <cfRule type="cellIs" dxfId="2" priority="556" stopIfTrue="1" operator="lessThan">
      <formula>0</formula>
    </cfRule>
  </conditionalFormatting>
  <conditionalFormatting sqref="F801">
    <cfRule type="cellIs" dxfId="2" priority="555" stopIfTrue="1" operator="lessThan">
      <formula>0</formula>
    </cfRule>
  </conditionalFormatting>
  <conditionalFormatting sqref="F802">
    <cfRule type="cellIs" dxfId="2" priority="554" stopIfTrue="1" operator="lessThan">
      <formula>0</formula>
    </cfRule>
  </conditionalFormatting>
  <conditionalFormatting sqref="F803">
    <cfRule type="cellIs" dxfId="2" priority="553" stopIfTrue="1" operator="lessThan">
      <formula>0</formula>
    </cfRule>
  </conditionalFormatting>
  <conditionalFormatting sqref="F804">
    <cfRule type="cellIs" dxfId="2" priority="552" stopIfTrue="1" operator="lessThan">
      <formula>0</formula>
    </cfRule>
  </conditionalFormatting>
  <conditionalFormatting sqref="F805">
    <cfRule type="cellIs" dxfId="2" priority="551" stopIfTrue="1" operator="lessThan">
      <formula>0</formula>
    </cfRule>
  </conditionalFormatting>
  <conditionalFormatting sqref="F806">
    <cfRule type="cellIs" dxfId="2" priority="550" stopIfTrue="1" operator="lessThan">
      <formula>0</formula>
    </cfRule>
  </conditionalFormatting>
  <conditionalFormatting sqref="F807">
    <cfRule type="cellIs" dxfId="2" priority="549" stopIfTrue="1" operator="lessThan">
      <formula>0</formula>
    </cfRule>
  </conditionalFormatting>
  <conditionalFormatting sqref="F808">
    <cfRule type="cellIs" dxfId="2" priority="548" stopIfTrue="1" operator="lessThan">
      <formula>0</formula>
    </cfRule>
  </conditionalFormatting>
  <conditionalFormatting sqref="F809">
    <cfRule type="cellIs" dxfId="2" priority="547" stopIfTrue="1" operator="lessThan">
      <formula>0</formula>
    </cfRule>
  </conditionalFormatting>
  <conditionalFormatting sqref="F810">
    <cfRule type="cellIs" dxfId="2" priority="546" stopIfTrue="1" operator="lessThan">
      <formula>0</formula>
    </cfRule>
  </conditionalFormatting>
  <conditionalFormatting sqref="F811">
    <cfRule type="cellIs" dxfId="2" priority="545" stopIfTrue="1" operator="lessThan">
      <formula>0</formula>
    </cfRule>
  </conditionalFormatting>
  <conditionalFormatting sqref="F812">
    <cfRule type="cellIs" dxfId="2" priority="544" stopIfTrue="1" operator="lessThan">
      <formula>0</formula>
    </cfRule>
  </conditionalFormatting>
  <conditionalFormatting sqref="F813">
    <cfRule type="cellIs" dxfId="2" priority="543" stopIfTrue="1" operator="lessThan">
      <formula>0</formula>
    </cfRule>
  </conditionalFormatting>
  <conditionalFormatting sqref="F814">
    <cfRule type="cellIs" dxfId="2" priority="542" stopIfTrue="1" operator="lessThan">
      <formula>0</formula>
    </cfRule>
  </conditionalFormatting>
  <conditionalFormatting sqref="F815">
    <cfRule type="cellIs" dxfId="2" priority="541" stopIfTrue="1" operator="lessThan">
      <formula>0</formula>
    </cfRule>
  </conditionalFormatting>
  <conditionalFormatting sqref="F816">
    <cfRule type="cellIs" dxfId="2" priority="540" stopIfTrue="1" operator="lessThan">
      <formula>0</formula>
    </cfRule>
  </conditionalFormatting>
  <conditionalFormatting sqref="F817">
    <cfRule type="cellIs" dxfId="2" priority="539" stopIfTrue="1" operator="lessThan">
      <formula>0</formula>
    </cfRule>
  </conditionalFormatting>
  <conditionalFormatting sqref="F818">
    <cfRule type="cellIs" dxfId="2" priority="538" stopIfTrue="1" operator="lessThan">
      <formula>0</formula>
    </cfRule>
  </conditionalFormatting>
  <conditionalFormatting sqref="F819">
    <cfRule type="cellIs" dxfId="2" priority="537" stopIfTrue="1" operator="lessThan">
      <formula>0</formula>
    </cfRule>
  </conditionalFormatting>
  <conditionalFormatting sqref="F820">
    <cfRule type="cellIs" dxfId="2" priority="536" stopIfTrue="1" operator="lessThan">
      <formula>0</formula>
    </cfRule>
  </conditionalFormatting>
  <conditionalFormatting sqref="F821">
    <cfRule type="cellIs" dxfId="2" priority="535" stopIfTrue="1" operator="lessThan">
      <formula>0</formula>
    </cfRule>
  </conditionalFormatting>
  <conditionalFormatting sqref="F822">
    <cfRule type="cellIs" dxfId="2" priority="534" stopIfTrue="1" operator="lessThan">
      <formula>0</formula>
    </cfRule>
  </conditionalFormatting>
  <conditionalFormatting sqref="F823">
    <cfRule type="cellIs" dxfId="2" priority="533" stopIfTrue="1" operator="lessThan">
      <formula>0</formula>
    </cfRule>
  </conditionalFormatting>
  <conditionalFormatting sqref="F824">
    <cfRule type="cellIs" dxfId="2" priority="532" stopIfTrue="1" operator="lessThan">
      <formula>0</formula>
    </cfRule>
  </conditionalFormatting>
  <conditionalFormatting sqref="F825">
    <cfRule type="cellIs" dxfId="2" priority="531" stopIfTrue="1" operator="lessThan">
      <formula>0</formula>
    </cfRule>
  </conditionalFormatting>
  <conditionalFormatting sqref="F826">
    <cfRule type="cellIs" dxfId="2" priority="530" stopIfTrue="1" operator="lessThan">
      <formula>0</formula>
    </cfRule>
  </conditionalFormatting>
  <conditionalFormatting sqref="F827">
    <cfRule type="cellIs" dxfId="2" priority="529" stopIfTrue="1" operator="lessThan">
      <formula>0</formula>
    </cfRule>
  </conditionalFormatting>
  <conditionalFormatting sqref="F828">
    <cfRule type="cellIs" dxfId="2" priority="528" stopIfTrue="1" operator="lessThan">
      <formula>0</formula>
    </cfRule>
  </conditionalFormatting>
  <conditionalFormatting sqref="F829">
    <cfRule type="cellIs" dxfId="2" priority="527" stopIfTrue="1" operator="lessThan">
      <formula>0</formula>
    </cfRule>
  </conditionalFormatting>
  <conditionalFormatting sqref="F830">
    <cfRule type="cellIs" dxfId="2" priority="526" stopIfTrue="1" operator="lessThan">
      <formula>0</formula>
    </cfRule>
  </conditionalFormatting>
  <conditionalFormatting sqref="F831">
    <cfRule type="cellIs" dxfId="2" priority="525" stopIfTrue="1" operator="lessThan">
      <formula>0</formula>
    </cfRule>
  </conditionalFormatting>
  <conditionalFormatting sqref="F832">
    <cfRule type="cellIs" dxfId="2" priority="524" stopIfTrue="1" operator="lessThan">
      <formula>0</formula>
    </cfRule>
  </conditionalFormatting>
  <conditionalFormatting sqref="F833">
    <cfRule type="cellIs" dxfId="2" priority="523" stopIfTrue="1" operator="lessThan">
      <formula>0</formula>
    </cfRule>
  </conditionalFormatting>
  <conditionalFormatting sqref="F834">
    <cfRule type="cellIs" dxfId="2" priority="522" stopIfTrue="1" operator="lessThan">
      <formula>0</formula>
    </cfRule>
  </conditionalFormatting>
  <conditionalFormatting sqref="F835">
    <cfRule type="cellIs" dxfId="2" priority="521" stopIfTrue="1" operator="lessThan">
      <formula>0</formula>
    </cfRule>
  </conditionalFormatting>
  <conditionalFormatting sqref="F836">
    <cfRule type="cellIs" dxfId="2" priority="520" stopIfTrue="1" operator="lessThan">
      <formula>0</formula>
    </cfRule>
  </conditionalFormatting>
  <conditionalFormatting sqref="F837">
    <cfRule type="cellIs" dxfId="2" priority="519" stopIfTrue="1" operator="lessThan">
      <formula>0</formula>
    </cfRule>
  </conditionalFormatting>
  <conditionalFormatting sqref="F838">
    <cfRule type="cellIs" dxfId="2" priority="518" stopIfTrue="1" operator="lessThan">
      <formula>0</formula>
    </cfRule>
  </conditionalFormatting>
  <conditionalFormatting sqref="F839">
    <cfRule type="cellIs" dxfId="2" priority="517" stopIfTrue="1" operator="lessThan">
      <formula>0</formula>
    </cfRule>
  </conditionalFormatting>
  <conditionalFormatting sqref="F840">
    <cfRule type="cellIs" dxfId="2" priority="516" stopIfTrue="1" operator="lessThan">
      <formula>0</formula>
    </cfRule>
  </conditionalFormatting>
  <conditionalFormatting sqref="F841">
    <cfRule type="cellIs" dxfId="2" priority="515" stopIfTrue="1" operator="lessThan">
      <formula>0</formula>
    </cfRule>
  </conditionalFormatting>
  <conditionalFormatting sqref="F842">
    <cfRule type="cellIs" dxfId="2" priority="514" stopIfTrue="1" operator="lessThan">
      <formula>0</formula>
    </cfRule>
  </conditionalFormatting>
  <conditionalFormatting sqref="F843">
    <cfRule type="cellIs" dxfId="2" priority="513" stopIfTrue="1" operator="lessThan">
      <formula>0</formula>
    </cfRule>
  </conditionalFormatting>
  <conditionalFormatting sqref="F844">
    <cfRule type="cellIs" dxfId="2" priority="512" stopIfTrue="1" operator="lessThan">
      <formula>0</formula>
    </cfRule>
  </conditionalFormatting>
  <conditionalFormatting sqref="F845">
    <cfRule type="cellIs" dxfId="2" priority="511" stopIfTrue="1" operator="lessThan">
      <formula>0</formula>
    </cfRule>
  </conditionalFormatting>
  <conditionalFormatting sqref="F846">
    <cfRule type="cellIs" dxfId="2" priority="510" stopIfTrue="1" operator="lessThan">
      <formula>0</formula>
    </cfRule>
  </conditionalFormatting>
  <conditionalFormatting sqref="F847">
    <cfRule type="cellIs" dxfId="2" priority="509" stopIfTrue="1" operator="lessThan">
      <formula>0</formula>
    </cfRule>
  </conditionalFormatting>
  <conditionalFormatting sqref="F848">
    <cfRule type="cellIs" dxfId="2" priority="508" stopIfTrue="1" operator="lessThan">
      <formula>0</formula>
    </cfRule>
  </conditionalFormatting>
  <conditionalFormatting sqref="F849">
    <cfRule type="cellIs" dxfId="2" priority="507" stopIfTrue="1" operator="lessThan">
      <formula>0</formula>
    </cfRule>
  </conditionalFormatting>
  <conditionalFormatting sqref="F850">
    <cfRule type="cellIs" dxfId="2" priority="506" stopIfTrue="1" operator="lessThan">
      <formula>0</formula>
    </cfRule>
  </conditionalFormatting>
  <conditionalFormatting sqref="F851">
    <cfRule type="cellIs" dxfId="2" priority="505" stopIfTrue="1" operator="lessThan">
      <formula>0</formula>
    </cfRule>
  </conditionalFormatting>
  <conditionalFormatting sqref="F852">
    <cfRule type="cellIs" dxfId="2" priority="504" stopIfTrue="1" operator="lessThan">
      <formula>0</formula>
    </cfRule>
  </conditionalFormatting>
  <conditionalFormatting sqref="F853">
    <cfRule type="cellIs" dxfId="2" priority="503" stopIfTrue="1" operator="lessThan">
      <formula>0</formula>
    </cfRule>
  </conditionalFormatting>
  <conditionalFormatting sqref="F854">
    <cfRule type="cellIs" dxfId="2" priority="502" stopIfTrue="1" operator="lessThan">
      <formula>0</formula>
    </cfRule>
  </conditionalFormatting>
  <conditionalFormatting sqref="F855">
    <cfRule type="cellIs" dxfId="2" priority="501" stopIfTrue="1" operator="lessThan">
      <formula>0</formula>
    </cfRule>
  </conditionalFormatting>
  <conditionalFormatting sqref="F856">
    <cfRule type="cellIs" dxfId="2" priority="500" stopIfTrue="1" operator="lessThan">
      <formula>0</formula>
    </cfRule>
  </conditionalFormatting>
  <conditionalFormatting sqref="F857">
    <cfRule type="cellIs" dxfId="2" priority="499" stopIfTrue="1" operator="lessThan">
      <formula>0</formula>
    </cfRule>
  </conditionalFormatting>
  <conditionalFormatting sqref="F858">
    <cfRule type="cellIs" dxfId="2" priority="498" stopIfTrue="1" operator="lessThan">
      <formula>0</formula>
    </cfRule>
  </conditionalFormatting>
  <conditionalFormatting sqref="F859">
    <cfRule type="cellIs" dxfId="2" priority="497" stopIfTrue="1" operator="lessThan">
      <formula>0</formula>
    </cfRule>
  </conditionalFormatting>
  <conditionalFormatting sqref="F860">
    <cfRule type="cellIs" dxfId="2" priority="496" stopIfTrue="1" operator="lessThan">
      <formula>0</formula>
    </cfRule>
  </conditionalFormatting>
  <conditionalFormatting sqref="F861">
    <cfRule type="cellIs" dxfId="2" priority="495" stopIfTrue="1" operator="lessThan">
      <formula>0</formula>
    </cfRule>
  </conditionalFormatting>
  <conditionalFormatting sqref="F862">
    <cfRule type="cellIs" dxfId="2" priority="494" stopIfTrue="1" operator="lessThan">
      <formula>0</formula>
    </cfRule>
  </conditionalFormatting>
  <conditionalFormatting sqref="F863">
    <cfRule type="cellIs" dxfId="2" priority="493" stopIfTrue="1" operator="lessThan">
      <formula>0</formula>
    </cfRule>
  </conditionalFormatting>
  <conditionalFormatting sqref="F864">
    <cfRule type="cellIs" dxfId="2" priority="492" stopIfTrue="1" operator="lessThan">
      <formula>0</formula>
    </cfRule>
  </conditionalFormatting>
  <conditionalFormatting sqref="F865">
    <cfRule type="cellIs" dxfId="2" priority="491" stopIfTrue="1" operator="lessThan">
      <formula>0</formula>
    </cfRule>
  </conditionalFormatting>
  <conditionalFormatting sqref="F866">
    <cfRule type="cellIs" dxfId="2" priority="490" stopIfTrue="1" operator="lessThan">
      <formula>0</formula>
    </cfRule>
  </conditionalFormatting>
  <conditionalFormatting sqref="F867">
    <cfRule type="cellIs" dxfId="2" priority="489" stopIfTrue="1" operator="lessThan">
      <formula>0</formula>
    </cfRule>
  </conditionalFormatting>
  <conditionalFormatting sqref="F868">
    <cfRule type="cellIs" dxfId="2" priority="488" stopIfTrue="1" operator="lessThan">
      <formula>0</formula>
    </cfRule>
  </conditionalFormatting>
  <conditionalFormatting sqref="F869">
    <cfRule type="cellIs" dxfId="2" priority="487" stopIfTrue="1" operator="lessThan">
      <formula>0</formula>
    </cfRule>
  </conditionalFormatting>
  <conditionalFormatting sqref="F870">
    <cfRule type="cellIs" dxfId="2" priority="486" stopIfTrue="1" operator="lessThan">
      <formula>0</formula>
    </cfRule>
  </conditionalFormatting>
  <conditionalFormatting sqref="F871">
    <cfRule type="cellIs" dxfId="2" priority="485" stopIfTrue="1" operator="lessThan">
      <formula>0</formula>
    </cfRule>
  </conditionalFormatting>
  <conditionalFormatting sqref="F872">
    <cfRule type="cellIs" dxfId="2" priority="484" stopIfTrue="1" operator="lessThan">
      <formula>0</formula>
    </cfRule>
  </conditionalFormatting>
  <conditionalFormatting sqref="F873">
    <cfRule type="cellIs" dxfId="2" priority="483" stopIfTrue="1" operator="lessThan">
      <formula>0</formula>
    </cfRule>
  </conditionalFormatting>
  <conditionalFormatting sqref="F874">
    <cfRule type="cellIs" dxfId="2" priority="482" stopIfTrue="1" operator="lessThan">
      <formula>0</formula>
    </cfRule>
  </conditionalFormatting>
  <conditionalFormatting sqref="F875">
    <cfRule type="cellIs" dxfId="2" priority="481" stopIfTrue="1" operator="lessThan">
      <formula>0</formula>
    </cfRule>
  </conditionalFormatting>
  <conditionalFormatting sqref="F876">
    <cfRule type="cellIs" dxfId="2" priority="480" stopIfTrue="1" operator="lessThan">
      <formula>0</formula>
    </cfRule>
  </conditionalFormatting>
  <conditionalFormatting sqref="F877">
    <cfRule type="cellIs" dxfId="2" priority="479" stopIfTrue="1" operator="lessThan">
      <formula>0</formula>
    </cfRule>
  </conditionalFormatting>
  <conditionalFormatting sqref="F878">
    <cfRule type="cellIs" dxfId="2" priority="478" stopIfTrue="1" operator="lessThan">
      <formula>0</formula>
    </cfRule>
  </conditionalFormatting>
  <conditionalFormatting sqref="F879">
    <cfRule type="cellIs" dxfId="2" priority="477" stopIfTrue="1" operator="lessThan">
      <formula>0</formula>
    </cfRule>
  </conditionalFormatting>
  <conditionalFormatting sqref="F880">
    <cfRule type="cellIs" dxfId="2" priority="476" stopIfTrue="1" operator="lessThan">
      <formula>0</formula>
    </cfRule>
  </conditionalFormatting>
  <conditionalFormatting sqref="F881">
    <cfRule type="cellIs" dxfId="2" priority="475" stopIfTrue="1" operator="lessThan">
      <formula>0</formula>
    </cfRule>
  </conditionalFormatting>
  <conditionalFormatting sqref="F882">
    <cfRule type="cellIs" dxfId="2" priority="474" stopIfTrue="1" operator="lessThan">
      <formula>0</formula>
    </cfRule>
  </conditionalFormatting>
  <conditionalFormatting sqref="F883">
    <cfRule type="cellIs" dxfId="2" priority="473" stopIfTrue="1" operator="lessThan">
      <formula>0</formula>
    </cfRule>
  </conditionalFormatting>
  <conditionalFormatting sqref="F884">
    <cfRule type="cellIs" dxfId="2" priority="472" stopIfTrue="1" operator="lessThan">
      <formula>0</formula>
    </cfRule>
  </conditionalFormatting>
  <conditionalFormatting sqref="F885">
    <cfRule type="cellIs" dxfId="2" priority="471" stopIfTrue="1" operator="lessThan">
      <formula>0</formula>
    </cfRule>
  </conditionalFormatting>
  <conditionalFormatting sqref="F886">
    <cfRule type="cellIs" dxfId="2" priority="470" stopIfTrue="1" operator="lessThan">
      <formula>0</formula>
    </cfRule>
  </conditionalFormatting>
  <conditionalFormatting sqref="F887">
    <cfRule type="cellIs" dxfId="2" priority="469" stopIfTrue="1" operator="lessThan">
      <formula>0</formula>
    </cfRule>
  </conditionalFormatting>
  <conditionalFormatting sqref="F888">
    <cfRule type="cellIs" dxfId="2" priority="468" stopIfTrue="1" operator="lessThan">
      <formula>0</formula>
    </cfRule>
  </conditionalFormatting>
  <conditionalFormatting sqref="F889">
    <cfRule type="cellIs" dxfId="2" priority="467" stopIfTrue="1" operator="lessThan">
      <formula>0</formula>
    </cfRule>
  </conditionalFormatting>
  <conditionalFormatting sqref="F890">
    <cfRule type="cellIs" dxfId="2" priority="466" stopIfTrue="1" operator="lessThan">
      <formula>0</formula>
    </cfRule>
  </conditionalFormatting>
  <conditionalFormatting sqref="F891">
    <cfRule type="cellIs" dxfId="2" priority="465" stopIfTrue="1" operator="lessThan">
      <formula>0</formula>
    </cfRule>
  </conditionalFormatting>
  <conditionalFormatting sqref="F892">
    <cfRule type="cellIs" dxfId="2" priority="464" stopIfTrue="1" operator="lessThan">
      <formula>0</formula>
    </cfRule>
  </conditionalFormatting>
  <conditionalFormatting sqref="F893">
    <cfRule type="cellIs" dxfId="2" priority="463" stopIfTrue="1" operator="lessThan">
      <formula>0</formula>
    </cfRule>
  </conditionalFormatting>
  <conditionalFormatting sqref="F894">
    <cfRule type="cellIs" dxfId="2" priority="462" stopIfTrue="1" operator="lessThan">
      <formula>0</formula>
    </cfRule>
  </conditionalFormatting>
  <conditionalFormatting sqref="F895">
    <cfRule type="cellIs" dxfId="2" priority="461" stopIfTrue="1" operator="lessThan">
      <formula>0</formula>
    </cfRule>
  </conditionalFormatting>
  <conditionalFormatting sqref="F896">
    <cfRule type="cellIs" dxfId="2" priority="460" stopIfTrue="1" operator="lessThan">
      <formula>0</formula>
    </cfRule>
  </conditionalFormatting>
  <conditionalFormatting sqref="F897">
    <cfRule type="cellIs" dxfId="2" priority="459" stopIfTrue="1" operator="lessThan">
      <formula>0</formula>
    </cfRule>
  </conditionalFormatting>
  <conditionalFormatting sqref="F898">
    <cfRule type="cellIs" dxfId="2" priority="458" stopIfTrue="1" operator="lessThan">
      <formula>0</formula>
    </cfRule>
  </conditionalFormatting>
  <conditionalFormatting sqref="F899">
    <cfRule type="cellIs" dxfId="2" priority="457" stopIfTrue="1" operator="lessThan">
      <formula>0</formula>
    </cfRule>
  </conditionalFormatting>
  <conditionalFormatting sqref="F900">
    <cfRule type="cellIs" dxfId="2" priority="456" stopIfTrue="1" operator="lessThan">
      <formula>0</formula>
    </cfRule>
  </conditionalFormatting>
  <conditionalFormatting sqref="F901">
    <cfRule type="cellIs" dxfId="2" priority="455" stopIfTrue="1" operator="lessThan">
      <formula>0</formula>
    </cfRule>
  </conditionalFormatting>
  <conditionalFormatting sqref="F902">
    <cfRule type="cellIs" dxfId="2" priority="454" stopIfTrue="1" operator="lessThan">
      <formula>0</formula>
    </cfRule>
  </conditionalFormatting>
  <conditionalFormatting sqref="F903">
    <cfRule type="cellIs" dxfId="2" priority="453" stopIfTrue="1" operator="lessThan">
      <formula>0</formula>
    </cfRule>
  </conditionalFormatting>
  <conditionalFormatting sqref="F904">
    <cfRule type="cellIs" dxfId="2" priority="452" stopIfTrue="1" operator="lessThan">
      <formula>0</formula>
    </cfRule>
  </conditionalFormatting>
  <conditionalFormatting sqref="F905">
    <cfRule type="cellIs" dxfId="2" priority="451" stopIfTrue="1" operator="lessThan">
      <formula>0</formula>
    </cfRule>
  </conditionalFormatting>
  <conditionalFormatting sqref="F906">
    <cfRule type="cellIs" dxfId="2" priority="450" stopIfTrue="1" operator="lessThan">
      <formula>0</formula>
    </cfRule>
  </conditionalFormatting>
  <conditionalFormatting sqref="F907">
    <cfRule type="cellIs" dxfId="2" priority="449" stopIfTrue="1" operator="lessThan">
      <formula>0</formula>
    </cfRule>
  </conditionalFormatting>
  <conditionalFormatting sqref="F908">
    <cfRule type="cellIs" dxfId="2" priority="448" stopIfTrue="1" operator="lessThan">
      <formula>0</formula>
    </cfRule>
  </conditionalFormatting>
  <conditionalFormatting sqref="F909">
    <cfRule type="cellIs" dxfId="2" priority="447" stopIfTrue="1" operator="lessThan">
      <formula>0</formula>
    </cfRule>
  </conditionalFormatting>
  <conditionalFormatting sqref="F910">
    <cfRule type="cellIs" dxfId="2" priority="446" stopIfTrue="1" operator="lessThan">
      <formula>0</formula>
    </cfRule>
  </conditionalFormatting>
  <conditionalFormatting sqref="F911">
    <cfRule type="cellIs" dxfId="2" priority="445" stopIfTrue="1" operator="lessThan">
      <formula>0</formula>
    </cfRule>
  </conditionalFormatting>
  <conditionalFormatting sqref="F912">
    <cfRule type="cellIs" dxfId="2" priority="444" stopIfTrue="1" operator="lessThan">
      <formula>0</formula>
    </cfRule>
  </conditionalFormatting>
  <conditionalFormatting sqref="F913">
    <cfRule type="cellIs" dxfId="2" priority="443" stopIfTrue="1" operator="lessThan">
      <formula>0</formula>
    </cfRule>
  </conditionalFormatting>
  <conditionalFormatting sqref="F914">
    <cfRule type="cellIs" dxfId="2" priority="442" stopIfTrue="1" operator="lessThan">
      <formula>0</formula>
    </cfRule>
  </conditionalFormatting>
  <conditionalFormatting sqref="F915">
    <cfRule type="cellIs" dxfId="2" priority="441" stopIfTrue="1" operator="lessThan">
      <formula>0</formula>
    </cfRule>
  </conditionalFormatting>
  <conditionalFormatting sqref="F916">
    <cfRule type="cellIs" dxfId="2" priority="440" stopIfTrue="1" operator="lessThan">
      <formula>0</formula>
    </cfRule>
  </conditionalFormatting>
  <conditionalFormatting sqref="F917">
    <cfRule type="cellIs" dxfId="2" priority="439" stopIfTrue="1" operator="lessThan">
      <formula>0</formula>
    </cfRule>
  </conditionalFormatting>
  <conditionalFormatting sqref="F918">
    <cfRule type="cellIs" dxfId="2" priority="438" stopIfTrue="1" operator="lessThan">
      <formula>0</formula>
    </cfRule>
  </conditionalFormatting>
  <conditionalFormatting sqref="F919">
    <cfRule type="cellIs" dxfId="2" priority="437" stopIfTrue="1" operator="lessThan">
      <formula>0</formula>
    </cfRule>
  </conditionalFormatting>
  <conditionalFormatting sqref="F920">
    <cfRule type="cellIs" dxfId="2" priority="436" stopIfTrue="1" operator="lessThan">
      <formula>0</formula>
    </cfRule>
  </conditionalFormatting>
  <conditionalFormatting sqref="F921">
    <cfRule type="cellIs" dxfId="2" priority="435" stopIfTrue="1" operator="lessThan">
      <formula>0</formula>
    </cfRule>
  </conditionalFormatting>
  <conditionalFormatting sqref="F922">
    <cfRule type="cellIs" dxfId="2" priority="434" stopIfTrue="1" operator="lessThan">
      <formula>0</formula>
    </cfRule>
  </conditionalFormatting>
  <conditionalFormatting sqref="F923">
    <cfRule type="cellIs" dxfId="2" priority="433" stopIfTrue="1" operator="lessThan">
      <formula>0</formula>
    </cfRule>
  </conditionalFormatting>
  <conditionalFormatting sqref="F924">
    <cfRule type="cellIs" dxfId="2" priority="432" stopIfTrue="1" operator="lessThan">
      <formula>0</formula>
    </cfRule>
  </conditionalFormatting>
  <conditionalFormatting sqref="F925">
    <cfRule type="cellIs" dxfId="2" priority="431" stopIfTrue="1" operator="lessThan">
      <formula>0</formula>
    </cfRule>
  </conditionalFormatting>
  <conditionalFormatting sqref="F926">
    <cfRule type="cellIs" dxfId="2" priority="430" stopIfTrue="1" operator="lessThan">
      <formula>0</formula>
    </cfRule>
  </conditionalFormatting>
  <conditionalFormatting sqref="F927">
    <cfRule type="cellIs" dxfId="2" priority="429" stopIfTrue="1" operator="lessThan">
      <formula>0</formula>
    </cfRule>
  </conditionalFormatting>
  <conditionalFormatting sqref="F928">
    <cfRule type="cellIs" dxfId="2" priority="428" stopIfTrue="1" operator="lessThan">
      <formula>0</formula>
    </cfRule>
  </conditionalFormatting>
  <conditionalFormatting sqref="F929">
    <cfRule type="cellIs" dxfId="2" priority="427" stopIfTrue="1" operator="lessThan">
      <formula>0</formula>
    </cfRule>
  </conditionalFormatting>
  <conditionalFormatting sqref="F930">
    <cfRule type="cellIs" dxfId="2" priority="426" stopIfTrue="1" operator="lessThan">
      <formula>0</formula>
    </cfRule>
  </conditionalFormatting>
  <conditionalFormatting sqref="F931">
    <cfRule type="cellIs" dxfId="2" priority="425" stopIfTrue="1" operator="lessThan">
      <formula>0</formula>
    </cfRule>
  </conditionalFormatting>
  <conditionalFormatting sqref="F932">
    <cfRule type="cellIs" dxfId="2" priority="424" stopIfTrue="1" operator="lessThan">
      <formula>0</formula>
    </cfRule>
  </conditionalFormatting>
  <conditionalFormatting sqref="F933">
    <cfRule type="cellIs" dxfId="2" priority="423" stopIfTrue="1" operator="lessThan">
      <formula>0</formula>
    </cfRule>
  </conditionalFormatting>
  <conditionalFormatting sqref="F934">
    <cfRule type="cellIs" dxfId="2" priority="422" stopIfTrue="1" operator="lessThan">
      <formula>0</formula>
    </cfRule>
  </conditionalFormatting>
  <conditionalFormatting sqref="F935">
    <cfRule type="cellIs" dxfId="2" priority="421" stopIfTrue="1" operator="lessThan">
      <formula>0</formula>
    </cfRule>
  </conditionalFormatting>
  <conditionalFormatting sqref="F936">
    <cfRule type="cellIs" dxfId="2" priority="420" stopIfTrue="1" operator="lessThan">
      <formula>0</formula>
    </cfRule>
  </conditionalFormatting>
  <conditionalFormatting sqref="F937">
    <cfRule type="cellIs" dxfId="2" priority="419" stopIfTrue="1" operator="lessThan">
      <formula>0</formula>
    </cfRule>
  </conditionalFormatting>
  <conditionalFormatting sqref="F938">
    <cfRule type="cellIs" dxfId="2" priority="418" stopIfTrue="1" operator="lessThan">
      <formula>0</formula>
    </cfRule>
  </conditionalFormatting>
  <conditionalFormatting sqref="F939">
    <cfRule type="cellIs" dxfId="2" priority="417" stopIfTrue="1" operator="lessThan">
      <formula>0</formula>
    </cfRule>
  </conditionalFormatting>
  <conditionalFormatting sqref="F940">
    <cfRule type="cellIs" dxfId="2" priority="416" stopIfTrue="1" operator="lessThan">
      <formula>0</formula>
    </cfRule>
  </conditionalFormatting>
  <conditionalFormatting sqref="F941">
    <cfRule type="cellIs" dxfId="2" priority="415" stopIfTrue="1" operator="lessThan">
      <formula>0</formula>
    </cfRule>
  </conditionalFormatting>
  <conditionalFormatting sqref="F942">
    <cfRule type="cellIs" dxfId="2" priority="414" stopIfTrue="1" operator="lessThan">
      <formula>0</formula>
    </cfRule>
  </conditionalFormatting>
  <conditionalFormatting sqref="F943">
    <cfRule type="cellIs" dxfId="2" priority="413" stopIfTrue="1" operator="lessThan">
      <formula>0</formula>
    </cfRule>
  </conditionalFormatting>
  <conditionalFormatting sqref="F944">
    <cfRule type="cellIs" dxfId="2" priority="412" stopIfTrue="1" operator="lessThan">
      <formula>0</formula>
    </cfRule>
  </conditionalFormatting>
  <conditionalFormatting sqref="F945">
    <cfRule type="cellIs" dxfId="2" priority="411" stopIfTrue="1" operator="lessThan">
      <formula>0</formula>
    </cfRule>
  </conditionalFormatting>
  <conditionalFormatting sqref="F946">
    <cfRule type="cellIs" dxfId="2" priority="410" stopIfTrue="1" operator="lessThan">
      <formula>0</formula>
    </cfRule>
  </conditionalFormatting>
  <conditionalFormatting sqref="F947">
    <cfRule type="cellIs" dxfId="2" priority="409" stopIfTrue="1" operator="lessThan">
      <formula>0</formula>
    </cfRule>
  </conditionalFormatting>
  <conditionalFormatting sqref="F948">
    <cfRule type="cellIs" dxfId="2" priority="408" stopIfTrue="1" operator="lessThan">
      <formula>0</formula>
    </cfRule>
  </conditionalFormatting>
  <conditionalFormatting sqref="F949">
    <cfRule type="cellIs" dxfId="2" priority="407" stopIfTrue="1" operator="lessThan">
      <formula>0</formula>
    </cfRule>
  </conditionalFormatting>
  <conditionalFormatting sqref="F950">
    <cfRule type="cellIs" dxfId="2" priority="406" stopIfTrue="1" operator="lessThan">
      <formula>0</formula>
    </cfRule>
  </conditionalFormatting>
  <conditionalFormatting sqref="F951">
    <cfRule type="cellIs" dxfId="2" priority="405" stopIfTrue="1" operator="lessThan">
      <formula>0</formula>
    </cfRule>
  </conditionalFormatting>
  <conditionalFormatting sqref="F952">
    <cfRule type="cellIs" dxfId="2" priority="404" stopIfTrue="1" operator="lessThan">
      <formula>0</formula>
    </cfRule>
  </conditionalFormatting>
  <conditionalFormatting sqref="F953">
    <cfRule type="cellIs" dxfId="2" priority="403" stopIfTrue="1" operator="lessThan">
      <formula>0</formula>
    </cfRule>
  </conditionalFormatting>
  <conditionalFormatting sqref="F954">
    <cfRule type="cellIs" dxfId="2" priority="402" stopIfTrue="1" operator="lessThan">
      <formula>0</formula>
    </cfRule>
  </conditionalFormatting>
  <conditionalFormatting sqref="F955">
    <cfRule type="cellIs" dxfId="2" priority="401" stopIfTrue="1" operator="lessThan">
      <formula>0</formula>
    </cfRule>
  </conditionalFormatting>
  <conditionalFormatting sqref="F956">
    <cfRule type="cellIs" dxfId="2" priority="400" stopIfTrue="1" operator="lessThan">
      <formula>0</formula>
    </cfRule>
  </conditionalFormatting>
  <conditionalFormatting sqref="F957">
    <cfRule type="cellIs" dxfId="2" priority="399" stopIfTrue="1" operator="lessThan">
      <formula>0</formula>
    </cfRule>
  </conditionalFormatting>
  <conditionalFormatting sqref="F958">
    <cfRule type="cellIs" dxfId="2" priority="398" stopIfTrue="1" operator="lessThan">
      <formula>0</formula>
    </cfRule>
  </conditionalFormatting>
  <conditionalFormatting sqref="F959">
    <cfRule type="cellIs" dxfId="2" priority="397" stopIfTrue="1" operator="lessThan">
      <formula>0</formula>
    </cfRule>
  </conditionalFormatting>
  <conditionalFormatting sqref="F960">
    <cfRule type="cellIs" dxfId="2" priority="396" stopIfTrue="1" operator="lessThan">
      <formula>0</formula>
    </cfRule>
  </conditionalFormatting>
  <conditionalFormatting sqref="F961">
    <cfRule type="cellIs" dxfId="2" priority="395" stopIfTrue="1" operator="lessThan">
      <formula>0</formula>
    </cfRule>
  </conditionalFormatting>
  <conditionalFormatting sqref="F962">
    <cfRule type="cellIs" dxfId="2" priority="394" stopIfTrue="1" operator="lessThan">
      <formula>0</formula>
    </cfRule>
  </conditionalFormatting>
  <conditionalFormatting sqref="F963">
    <cfRule type="cellIs" dxfId="2" priority="393" stopIfTrue="1" operator="lessThan">
      <formula>0</formula>
    </cfRule>
  </conditionalFormatting>
  <conditionalFormatting sqref="F964">
    <cfRule type="cellIs" dxfId="2" priority="392" stopIfTrue="1" operator="lessThan">
      <formula>0</formula>
    </cfRule>
  </conditionalFormatting>
  <conditionalFormatting sqref="F965">
    <cfRule type="cellIs" dxfId="2" priority="391" stopIfTrue="1" operator="lessThan">
      <formula>0</formula>
    </cfRule>
  </conditionalFormatting>
  <conditionalFormatting sqref="F966">
    <cfRule type="cellIs" dxfId="2" priority="390" stopIfTrue="1" operator="lessThan">
      <formula>0</formula>
    </cfRule>
  </conditionalFormatting>
  <conditionalFormatting sqref="F967">
    <cfRule type="cellIs" dxfId="2" priority="389" stopIfTrue="1" operator="lessThan">
      <formula>0</formula>
    </cfRule>
  </conditionalFormatting>
  <conditionalFormatting sqref="F968">
    <cfRule type="cellIs" dxfId="2" priority="388" stopIfTrue="1" operator="lessThan">
      <formula>0</formula>
    </cfRule>
  </conditionalFormatting>
  <conditionalFormatting sqref="F969">
    <cfRule type="cellIs" dxfId="2" priority="387" stopIfTrue="1" operator="lessThan">
      <formula>0</formula>
    </cfRule>
  </conditionalFormatting>
  <conditionalFormatting sqref="F970">
    <cfRule type="cellIs" dxfId="2" priority="386" stopIfTrue="1" operator="lessThan">
      <formula>0</formula>
    </cfRule>
  </conditionalFormatting>
  <conditionalFormatting sqref="F971">
    <cfRule type="cellIs" dxfId="2" priority="385" stopIfTrue="1" operator="lessThan">
      <formula>0</formula>
    </cfRule>
  </conditionalFormatting>
  <conditionalFormatting sqref="F972">
    <cfRule type="cellIs" dxfId="2" priority="384" stopIfTrue="1" operator="lessThan">
      <formula>0</formula>
    </cfRule>
  </conditionalFormatting>
  <conditionalFormatting sqref="F973">
    <cfRule type="cellIs" dxfId="2" priority="383" stopIfTrue="1" operator="lessThan">
      <formula>0</formula>
    </cfRule>
  </conditionalFormatting>
  <conditionalFormatting sqref="F974">
    <cfRule type="cellIs" dxfId="2" priority="382" stopIfTrue="1" operator="lessThan">
      <formula>0</formula>
    </cfRule>
  </conditionalFormatting>
  <conditionalFormatting sqref="F975">
    <cfRule type="cellIs" dxfId="2" priority="381" stopIfTrue="1" operator="lessThan">
      <formula>0</formula>
    </cfRule>
  </conditionalFormatting>
  <conditionalFormatting sqref="F976">
    <cfRule type="cellIs" dxfId="2" priority="380" stopIfTrue="1" operator="lessThan">
      <formula>0</formula>
    </cfRule>
  </conditionalFormatting>
  <conditionalFormatting sqref="F977">
    <cfRule type="cellIs" dxfId="2" priority="379" stopIfTrue="1" operator="lessThan">
      <formula>0</formula>
    </cfRule>
  </conditionalFormatting>
  <conditionalFormatting sqref="F978">
    <cfRule type="cellIs" dxfId="2" priority="378" stopIfTrue="1" operator="lessThan">
      <formula>0</formula>
    </cfRule>
  </conditionalFormatting>
  <conditionalFormatting sqref="F979">
    <cfRule type="cellIs" dxfId="2" priority="377" stopIfTrue="1" operator="lessThan">
      <formula>0</formula>
    </cfRule>
  </conditionalFormatting>
  <conditionalFormatting sqref="F980">
    <cfRule type="cellIs" dxfId="2" priority="376" stopIfTrue="1" operator="lessThan">
      <formula>0</formula>
    </cfRule>
  </conditionalFormatting>
  <conditionalFormatting sqref="F981">
    <cfRule type="cellIs" dxfId="2" priority="375" stopIfTrue="1" operator="lessThan">
      <formula>0</formula>
    </cfRule>
  </conditionalFormatting>
  <conditionalFormatting sqref="F982">
    <cfRule type="cellIs" dxfId="2" priority="374" stopIfTrue="1" operator="lessThan">
      <formula>0</formula>
    </cfRule>
  </conditionalFormatting>
  <conditionalFormatting sqref="F983">
    <cfRule type="cellIs" dxfId="2" priority="373" stopIfTrue="1" operator="lessThan">
      <formula>0</formula>
    </cfRule>
  </conditionalFormatting>
  <conditionalFormatting sqref="F984">
    <cfRule type="cellIs" dxfId="2" priority="372" stopIfTrue="1" operator="lessThan">
      <formula>0</formula>
    </cfRule>
  </conditionalFormatting>
  <conditionalFormatting sqref="F985">
    <cfRule type="cellIs" dxfId="2" priority="371" stopIfTrue="1" operator="lessThan">
      <formula>0</formula>
    </cfRule>
  </conditionalFormatting>
  <conditionalFormatting sqref="F986">
    <cfRule type="cellIs" dxfId="2" priority="370" stopIfTrue="1" operator="lessThan">
      <formula>0</formula>
    </cfRule>
  </conditionalFormatting>
  <conditionalFormatting sqref="F987">
    <cfRule type="cellIs" dxfId="2" priority="369" stopIfTrue="1" operator="lessThan">
      <formula>0</formula>
    </cfRule>
  </conditionalFormatting>
  <conditionalFormatting sqref="F988">
    <cfRule type="cellIs" dxfId="2" priority="368" stopIfTrue="1" operator="lessThan">
      <formula>0</formula>
    </cfRule>
  </conditionalFormatting>
  <conditionalFormatting sqref="F989">
    <cfRule type="cellIs" dxfId="2" priority="367" stopIfTrue="1" operator="lessThan">
      <formula>0</formula>
    </cfRule>
  </conditionalFormatting>
  <conditionalFormatting sqref="F990">
    <cfRule type="cellIs" dxfId="2" priority="366" stopIfTrue="1" operator="lessThan">
      <formula>0</formula>
    </cfRule>
  </conditionalFormatting>
  <conditionalFormatting sqref="F991">
    <cfRule type="cellIs" dxfId="2" priority="365" stopIfTrue="1" operator="lessThan">
      <formula>0</formula>
    </cfRule>
  </conditionalFormatting>
  <conditionalFormatting sqref="F992">
    <cfRule type="cellIs" dxfId="2" priority="364" stopIfTrue="1" operator="lessThan">
      <formula>0</formula>
    </cfRule>
  </conditionalFormatting>
  <conditionalFormatting sqref="F993">
    <cfRule type="cellIs" dxfId="2" priority="363" stopIfTrue="1" operator="lessThan">
      <formula>0</formula>
    </cfRule>
  </conditionalFormatting>
  <conditionalFormatting sqref="F994">
    <cfRule type="cellIs" dxfId="2" priority="362" stopIfTrue="1" operator="lessThan">
      <formula>0</formula>
    </cfRule>
  </conditionalFormatting>
  <conditionalFormatting sqref="F995">
    <cfRule type="cellIs" dxfId="2" priority="361" stopIfTrue="1" operator="lessThan">
      <formula>0</formula>
    </cfRule>
  </conditionalFormatting>
  <conditionalFormatting sqref="F996">
    <cfRule type="cellIs" dxfId="2" priority="360" stopIfTrue="1" operator="lessThan">
      <formula>0</formula>
    </cfRule>
  </conditionalFormatting>
  <conditionalFormatting sqref="F997">
    <cfRule type="cellIs" dxfId="2" priority="359" stopIfTrue="1" operator="lessThan">
      <formula>0</formula>
    </cfRule>
  </conditionalFormatting>
  <conditionalFormatting sqref="F998">
    <cfRule type="cellIs" dxfId="2" priority="358" stopIfTrue="1" operator="lessThan">
      <formula>0</formula>
    </cfRule>
  </conditionalFormatting>
  <conditionalFormatting sqref="F999">
    <cfRule type="cellIs" dxfId="2" priority="357" stopIfTrue="1" operator="lessThan">
      <formula>0</formula>
    </cfRule>
  </conditionalFormatting>
  <conditionalFormatting sqref="F1000">
    <cfRule type="cellIs" dxfId="2" priority="356" stopIfTrue="1" operator="lessThan">
      <formula>0</formula>
    </cfRule>
  </conditionalFormatting>
  <conditionalFormatting sqref="F1001">
    <cfRule type="cellIs" dxfId="2" priority="355" stopIfTrue="1" operator="lessThan">
      <formula>0</formula>
    </cfRule>
  </conditionalFormatting>
  <conditionalFormatting sqref="F1002">
    <cfRule type="cellIs" dxfId="2" priority="354" stopIfTrue="1" operator="lessThan">
      <formula>0</formula>
    </cfRule>
  </conditionalFormatting>
  <conditionalFormatting sqref="F1003">
    <cfRule type="cellIs" dxfId="2" priority="353" stopIfTrue="1" operator="lessThan">
      <formula>0</formula>
    </cfRule>
  </conditionalFormatting>
  <conditionalFormatting sqref="F1004">
    <cfRule type="cellIs" dxfId="2" priority="352" stopIfTrue="1" operator="lessThan">
      <formula>0</formula>
    </cfRule>
  </conditionalFormatting>
  <conditionalFormatting sqref="F1005">
    <cfRule type="cellIs" dxfId="2" priority="351" stopIfTrue="1" operator="lessThan">
      <formula>0</formula>
    </cfRule>
  </conditionalFormatting>
  <conditionalFormatting sqref="F1006">
    <cfRule type="cellIs" dxfId="2" priority="350" stopIfTrue="1" operator="lessThan">
      <formula>0</formula>
    </cfRule>
  </conditionalFormatting>
  <conditionalFormatting sqref="F1007">
    <cfRule type="cellIs" dxfId="2" priority="349" stopIfTrue="1" operator="lessThan">
      <formula>0</formula>
    </cfRule>
  </conditionalFormatting>
  <conditionalFormatting sqref="F1008">
    <cfRule type="cellIs" dxfId="2" priority="348" stopIfTrue="1" operator="lessThan">
      <formula>0</formula>
    </cfRule>
  </conditionalFormatting>
  <conditionalFormatting sqref="F1009">
    <cfRule type="cellIs" dxfId="2" priority="347" stopIfTrue="1" operator="lessThan">
      <formula>0</formula>
    </cfRule>
  </conditionalFormatting>
  <conditionalFormatting sqref="F1010">
    <cfRule type="cellIs" dxfId="2" priority="346" stopIfTrue="1" operator="lessThan">
      <formula>0</formula>
    </cfRule>
  </conditionalFormatting>
  <conditionalFormatting sqref="F1011">
    <cfRule type="cellIs" dxfId="2" priority="345" stopIfTrue="1" operator="lessThan">
      <formula>0</formula>
    </cfRule>
  </conditionalFormatting>
  <conditionalFormatting sqref="F1012">
    <cfRule type="cellIs" dxfId="2" priority="344" stopIfTrue="1" operator="lessThan">
      <formula>0</formula>
    </cfRule>
  </conditionalFormatting>
  <conditionalFormatting sqref="F1013">
    <cfRule type="cellIs" dxfId="2" priority="343" stopIfTrue="1" operator="lessThan">
      <formula>0</formula>
    </cfRule>
  </conditionalFormatting>
  <conditionalFormatting sqref="F1014">
    <cfRule type="cellIs" dxfId="2" priority="342" stopIfTrue="1" operator="lessThan">
      <formula>0</formula>
    </cfRule>
  </conditionalFormatting>
  <conditionalFormatting sqref="F1015">
    <cfRule type="cellIs" dxfId="2" priority="341" stopIfTrue="1" operator="lessThan">
      <formula>0</formula>
    </cfRule>
  </conditionalFormatting>
  <conditionalFormatting sqref="F1016">
    <cfRule type="cellIs" dxfId="2" priority="340" stopIfTrue="1" operator="lessThan">
      <formula>0</formula>
    </cfRule>
  </conditionalFormatting>
  <conditionalFormatting sqref="F1017">
    <cfRule type="cellIs" dxfId="2" priority="339" stopIfTrue="1" operator="lessThan">
      <formula>0</formula>
    </cfRule>
  </conditionalFormatting>
  <conditionalFormatting sqref="F1018">
    <cfRule type="cellIs" dxfId="2" priority="338" stopIfTrue="1" operator="lessThan">
      <formula>0</formula>
    </cfRule>
  </conditionalFormatting>
  <conditionalFormatting sqref="F1019">
    <cfRule type="cellIs" dxfId="2" priority="337" stopIfTrue="1" operator="lessThan">
      <formula>0</formula>
    </cfRule>
  </conditionalFormatting>
  <conditionalFormatting sqref="F1020">
    <cfRule type="cellIs" dxfId="2" priority="336" stopIfTrue="1" operator="lessThan">
      <formula>0</formula>
    </cfRule>
  </conditionalFormatting>
  <conditionalFormatting sqref="F1021">
    <cfRule type="cellIs" dxfId="2" priority="335" stopIfTrue="1" operator="lessThan">
      <formula>0</formula>
    </cfRule>
  </conditionalFormatting>
  <conditionalFormatting sqref="F1022">
    <cfRule type="cellIs" dxfId="2" priority="334" stopIfTrue="1" operator="lessThan">
      <formula>0</formula>
    </cfRule>
  </conditionalFormatting>
  <conditionalFormatting sqref="F1023">
    <cfRule type="cellIs" dxfId="2" priority="333" stopIfTrue="1" operator="lessThan">
      <formula>0</formula>
    </cfRule>
  </conditionalFormatting>
  <conditionalFormatting sqref="F1024">
    <cfRule type="cellIs" dxfId="2" priority="332" stopIfTrue="1" operator="lessThan">
      <formula>0</formula>
    </cfRule>
  </conditionalFormatting>
  <conditionalFormatting sqref="F1025">
    <cfRule type="cellIs" dxfId="2" priority="331" stopIfTrue="1" operator="lessThan">
      <formula>0</formula>
    </cfRule>
  </conditionalFormatting>
  <conditionalFormatting sqref="F1026">
    <cfRule type="cellIs" dxfId="2" priority="330" stopIfTrue="1" operator="lessThan">
      <formula>0</formula>
    </cfRule>
  </conditionalFormatting>
  <conditionalFormatting sqref="F1027">
    <cfRule type="cellIs" dxfId="2" priority="329" stopIfTrue="1" operator="lessThan">
      <formula>0</formula>
    </cfRule>
  </conditionalFormatting>
  <conditionalFormatting sqref="F1028">
    <cfRule type="cellIs" dxfId="2" priority="328" stopIfTrue="1" operator="lessThan">
      <formula>0</formula>
    </cfRule>
  </conditionalFormatting>
  <conditionalFormatting sqref="F1029">
    <cfRule type="cellIs" dxfId="2" priority="327" stopIfTrue="1" operator="lessThan">
      <formula>0</formula>
    </cfRule>
  </conditionalFormatting>
  <conditionalFormatting sqref="F1030">
    <cfRule type="cellIs" dxfId="2" priority="326" stopIfTrue="1" operator="lessThan">
      <formula>0</formula>
    </cfRule>
  </conditionalFormatting>
  <conditionalFormatting sqref="F1031">
    <cfRule type="cellIs" dxfId="2" priority="325" stopIfTrue="1" operator="lessThan">
      <formula>0</formula>
    </cfRule>
  </conditionalFormatting>
  <conditionalFormatting sqref="F1032">
    <cfRule type="cellIs" dxfId="2" priority="324" stopIfTrue="1" operator="lessThan">
      <formula>0</formula>
    </cfRule>
  </conditionalFormatting>
  <conditionalFormatting sqref="F1033">
    <cfRule type="cellIs" dxfId="2" priority="323" stopIfTrue="1" operator="lessThan">
      <formula>0</formula>
    </cfRule>
  </conditionalFormatting>
  <conditionalFormatting sqref="F1034">
    <cfRule type="cellIs" dxfId="2" priority="322" stopIfTrue="1" operator="lessThan">
      <formula>0</formula>
    </cfRule>
  </conditionalFormatting>
  <conditionalFormatting sqref="F1035">
    <cfRule type="cellIs" dxfId="2" priority="321" stopIfTrue="1" operator="lessThan">
      <formula>0</formula>
    </cfRule>
  </conditionalFormatting>
  <conditionalFormatting sqref="F1036">
    <cfRule type="cellIs" dxfId="2" priority="320" stopIfTrue="1" operator="lessThan">
      <formula>0</formula>
    </cfRule>
  </conditionalFormatting>
  <conditionalFormatting sqref="F1037">
    <cfRule type="cellIs" dxfId="2" priority="319" stopIfTrue="1" operator="lessThan">
      <formula>0</formula>
    </cfRule>
  </conditionalFormatting>
  <conditionalFormatting sqref="F1038">
    <cfRule type="cellIs" dxfId="2" priority="318" stopIfTrue="1" operator="lessThan">
      <formula>0</formula>
    </cfRule>
  </conditionalFormatting>
  <conditionalFormatting sqref="F1039">
    <cfRule type="cellIs" dxfId="2" priority="317" stopIfTrue="1" operator="lessThan">
      <formula>0</formula>
    </cfRule>
  </conditionalFormatting>
  <conditionalFormatting sqref="F1040">
    <cfRule type="cellIs" dxfId="2" priority="316" stopIfTrue="1" operator="lessThan">
      <formula>0</formula>
    </cfRule>
  </conditionalFormatting>
  <conditionalFormatting sqref="F1041">
    <cfRule type="cellIs" dxfId="2" priority="315" stopIfTrue="1" operator="lessThan">
      <formula>0</formula>
    </cfRule>
  </conditionalFormatting>
  <conditionalFormatting sqref="F1042">
    <cfRule type="cellIs" dxfId="2" priority="314" stopIfTrue="1" operator="lessThan">
      <formula>0</formula>
    </cfRule>
  </conditionalFormatting>
  <conditionalFormatting sqref="F1043">
    <cfRule type="cellIs" dxfId="2" priority="313" stopIfTrue="1" operator="lessThan">
      <formula>0</formula>
    </cfRule>
  </conditionalFormatting>
  <conditionalFormatting sqref="F1044">
    <cfRule type="cellIs" dxfId="2" priority="312" stopIfTrue="1" operator="lessThan">
      <formula>0</formula>
    </cfRule>
  </conditionalFormatting>
  <conditionalFormatting sqref="F1045">
    <cfRule type="cellIs" dxfId="2" priority="311" stopIfTrue="1" operator="lessThan">
      <formula>0</formula>
    </cfRule>
  </conditionalFormatting>
  <conditionalFormatting sqref="F1046">
    <cfRule type="cellIs" dxfId="2" priority="310" stopIfTrue="1" operator="lessThan">
      <formula>0</formula>
    </cfRule>
  </conditionalFormatting>
  <conditionalFormatting sqref="F1047">
    <cfRule type="cellIs" dxfId="2" priority="309" stopIfTrue="1" operator="lessThan">
      <formula>0</formula>
    </cfRule>
  </conditionalFormatting>
  <conditionalFormatting sqref="F1048">
    <cfRule type="cellIs" dxfId="2" priority="308" stopIfTrue="1" operator="lessThan">
      <formula>0</formula>
    </cfRule>
  </conditionalFormatting>
  <conditionalFormatting sqref="F1049">
    <cfRule type="cellIs" dxfId="2" priority="307" stopIfTrue="1" operator="lessThan">
      <formula>0</formula>
    </cfRule>
  </conditionalFormatting>
  <conditionalFormatting sqref="F1050">
    <cfRule type="cellIs" dxfId="2" priority="306" stopIfTrue="1" operator="lessThan">
      <formula>0</formula>
    </cfRule>
  </conditionalFormatting>
  <conditionalFormatting sqref="F1051">
    <cfRule type="cellIs" dxfId="2" priority="305" stopIfTrue="1" operator="lessThan">
      <formula>0</formula>
    </cfRule>
  </conditionalFormatting>
  <conditionalFormatting sqref="F1052">
    <cfRule type="cellIs" dxfId="2" priority="304" stopIfTrue="1" operator="lessThan">
      <formula>0</formula>
    </cfRule>
  </conditionalFormatting>
  <conditionalFormatting sqref="F1053">
    <cfRule type="cellIs" dxfId="2" priority="303" stopIfTrue="1" operator="lessThan">
      <formula>0</formula>
    </cfRule>
  </conditionalFormatting>
  <conditionalFormatting sqref="F1054">
    <cfRule type="cellIs" dxfId="2" priority="302" stopIfTrue="1" operator="lessThan">
      <formula>0</formula>
    </cfRule>
  </conditionalFormatting>
  <conditionalFormatting sqref="F1055">
    <cfRule type="cellIs" dxfId="2" priority="301" stopIfTrue="1" operator="lessThan">
      <formula>0</formula>
    </cfRule>
  </conditionalFormatting>
  <conditionalFormatting sqref="F1056">
    <cfRule type="cellIs" dxfId="2" priority="300" stopIfTrue="1" operator="lessThan">
      <formula>0</formula>
    </cfRule>
  </conditionalFormatting>
  <conditionalFormatting sqref="F1057">
    <cfRule type="cellIs" dxfId="2" priority="299" stopIfTrue="1" operator="lessThan">
      <formula>0</formula>
    </cfRule>
  </conditionalFormatting>
  <conditionalFormatting sqref="F1058">
    <cfRule type="cellIs" dxfId="2" priority="298" stopIfTrue="1" operator="lessThan">
      <formula>0</formula>
    </cfRule>
  </conditionalFormatting>
  <conditionalFormatting sqref="F1059">
    <cfRule type="cellIs" dxfId="2" priority="297" stopIfTrue="1" operator="lessThan">
      <formula>0</formula>
    </cfRule>
  </conditionalFormatting>
  <conditionalFormatting sqref="F1060">
    <cfRule type="cellIs" dxfId="2" priority="296" stopIfTrue="1" operator="lessThan">
      <formula>0</formula>
    </cfRule>
  </conditionalFormatting>
  <conditionalFormatting sqref="F1061">
    <cfRule type="cellIs" dxfId="2" priority="295" stopIfTrue="1" operator="lessThan">
      <formula>0</formula>
    </cfRule>
  </conditionalFormatting>
  <conditionalFormatting sqref="F1062">
    <cfRule type="cellIs" dxfId="2" priority="294" stopIfTrue="1" operator="lessThan">
      <formula>0</formula>
    </cfRule>
  </conditionalFormatting>
  <conditionalFormatting sqref="F1063">
    <cfRule type="cellIs" dxfId="2" priority="293" stopIfTrue="1" operator="lessThan">
      <formula>0</formula>
    </cfRule>
  </conditionalFormatting>
  <conditionalFormatting sqref="F1064">
    <cfRule type="cellIs" dxfId="2" priority="292" stopIfTrue="1" operator="lessThan">
      <formula>0</formula>
    </cfRule>
  </conditionalFormatting>
  <conditionalFormatting sqref="F1065">
    <cfRule type="cellIs" dxfId="2" priority="291" stopIfTrue="1" operator="lessThan">
      <formula>0</formula>
    </cfRule>
  </conditionalFormatting>
  <conditionalFormatting sqref="F1066">
    <cfRule type="cellIs" dxfId="2" priority="290" stopIfTrue="1" operator="lessThan">
      <formula>0</formula>
    </cfRule>
  </conditionalFormatting>
  <conditionalFormatting sqref="F1067">
    <cfRule type="cellIs" dxfId="2" priority="289" stopIfTrue="1" operator="lessThan">
      <formula>0</formula>
    </cfRule>
  </conditionalFormatting>
  <conditionalFormatting sqref="F1068">
    <cfRule type="cellIs" dxfId="2" priority="288" stopIfTrue="1" operator="lessThan">
      <formula>0</formula>
    </cfRule>
  </conditionalFormatting>
  <conditionalFormatting sqref="F1069">
    <cfRule type="cellIs" dxfId="2" priority="287" stopIfTrue="1" operator="lessThan">
      <formula>0</formula>
    </cfRule>
  </conditionalFormatting>
  <conditionalFormatting sqref="F1070">
    <cfRule type="cellIs" dxfId="2" priority="286" stopIfTrue="1" operator="lessThan">
      <formula>0</formula>
    </cfRule>
  </conditionalFormatting>
  <conditionalFormatting sqref="F1071">
    <cfRule type="cellIs" dxfId="2" priority="285" stopIfTrue="1" operator="lessThan">
      <formula>0</formula>
    </cfRule>
  </conditionalFormatting>
  <conditionalFormatting sqref="F1072">
    <cfRule type="cellIs" dxfId="2" priority="284" stopIfTrue="1" operator="lessThan">
      <formula>0</formula>
    </cfRule>
  </conditionalFormatting>
  <conditionalFormatting sqref="F1073">
    <cfRule type="cellIs" dxfId="2" priority="283" stopIfTrue="1" operator="lessThan">
      <formula>0</formula>
    </cfRule>
  </conditionalFormatting>
  <conditionalFormatting sqref="F1074">
    <cfRule type="cellIs" dxfId="2" priority="282" stopIfTrue="1" operator="lessThan">
      <formula>0</formula>
    </cfRule>
  </conditionalFormatting>
  <conditionalFormatting sqref="F1075">
    <cfRule type="cellIs" dxfId="2" priority="281" stopIfTrue="1" operator="lessThan">
      <formula>0</formula>
    </cfRule>
  </conditionalFormatting>
  <conditionalFormatting sqref="F1076">
    <cfRule type="cellIs" dxfId="2" priority="280" stopIfTrue="1" operator="lessThan">
      <formula>0</formula>
    </cfRule>
  </conditionalFormatting>
  <conditionalFormatting sqref="F1077">
    <cfRule type="cellIs" dxfId="2" priority="279" stopIfTrue="1" operator="lessThan">
      <formula>0</formula>
    </cfRule>
  </conditionalFormatting>
  <conditionalFormatting sqref="F1078">
    <cfRule type="cellIs" dxfId="2" priority="278" stopIfTrue="1" operator="lessThan">
      <formula>0</formula>
    </cfRule>
  </conditionalFormatting>
  <conditionalFormatting sqref="F1079">
    <cfRule type="cellIs" dxfId="2" priority="277" stopIfTrue="1" operator="lessThan">
      <formula>0</formula>
    </cfRule>
  </conditionalFormatting>
  <conditionalFormatting sqref="F1080">
    <cfRule type="cellIs" dxfId="2" priority="276" stopIfTrue="1" operator="lessThan">
      <formula>0</formula>
    </cfRule>
  </conditionalFormatting>
  <conditionalFormatting sqref="F1081">
    <cfRule type="cellIs" dxfId="2" priority="275" stopIfTrue="1" operator="lessThan">
      <formula>0</formula>
    </cfRule>
  </conditionalFormatting>
  <conditionalFormatting sqref="F1082">
    <cfRule type="cellIs" dxfId="2" priority="274" stopIfTrue="1" operator="lessThan">
      <formula>0</formula>
    </cfRule>
  </conditionalFormatting>
  <conditionalFormatting sqref="F1083">
    <cfRule type="cellIs" dxfId="2" priority="273" stopIfTrue="1" operator="lessThan">
      <formula>0</formula>
    </cfRule>
  </conditionalFormatting>
  <conditionalFormatting sqref="F1084">
    <cfRule type="cellIs" dxfId="2" priority="272" stopIfTrue="1" operator="lessThan">
      <formula>0</formula>
    </cfRule>
  </conditionalFormatting>
  <conditionalFormatting sqref="F1085">
    <cfRule type="cellIs" dxfId="2" priority="271" stopIfTrue="1" operator="lessThan">
      <formula>0</formula>
    </cfRule>
  </conditionalFormatting>
  <conditionalFormatting sqref="F1086">
    <cfRule type="cellIs" dxfId="2" priority="270" stopIfTrue="1" operator="lessThan">
      <formula>0</formula>
    </cfRule>
  </conditionalFormatting>
  <conditionalFormatting sqref="F1087">
    <cfRule type="cellIs" dxfId="2" priority="269" stopIfTrue="1" operator="lessThan">
      <formula>0</formula>
    </cfRule>
  </conditionalFormatting>
  <conditionalFormatting sqref="F1088">
    <cfRule type="cellIs" dxfId="2" priority="268" stopIfTrue="1" operator="lessThan">
      <formula>0</formula>
    </cfRule>
  </conditionalFormatting>
  <conditionalFormatting sqref="F1089">
    <cfRule type="cellIs" dxfId="2" priority="267" stopIfTrue="1" operator="lessThan">
      <formula>0</formula>
    </cfRule>
  </conditionalFormatting>
  <conditionalFormatting sqref="F1090">
    <cfRule type="cellIs" dxfId="2" priority="266" stopIfTrue="1" operator="lessThan">
      <formula>0</formula>
    </cfRule>
  </conditionalFormatting>
  <conditionalFormatting sqref="F1091">
    <cfRule type="cellIs" dxfId="2" priority="265" stopIfTrue="1" operator="lessThan">
      <formula>0</formula>
    </cfRule>
  </conditionalFormatting>
  <conditionalFormatting sqref="F1092">
    <cfRule type="cellIs" dxfId="2" priority="264" stopIfTrue="1" operator="lessThan">
      <formula>0</formula>
    </cfRule>
  </conditionalFormatting>
  <conditionalFormatting sqref="F1093">
    <cfRule type="cellIs" dxfId="2" priority="263" stopIfTrue="1" operator="lessThan">
      <formula>0</formula>
    </cfRule>
  </conditionalFormatting>
  <conditionalFormatting sqref="F1094">
    <cfRule type="cellIs" dxfId="2" priority="262" stopIfTrue="1" operator="lessThan">
      <formula>0</formula>
    </cfRule>
  </conditionalFormatting>
  <conditionalFormatting sqref="F1095">
    <cfRule type="cellIs" dxfId="2" priority="261" stopIfTrue="1" operator="lessThan">
      <formula>0</formula>
    </cfRule>
  </conditionalFormatting>
  <conditionalFormatting sqref="F1096">
    <cfRule type="cellIs" dxfId="2" priority="260" stopIfTrue="1" operator="lessThan">
      <formula>0</formula>
    </cfRule>
  </conditionalFormatting>
  <conditionalFormatting sqref="F1097">
    <cfRule type="cellIs" dxfId="2" priority="259" stopIfTrue="1" operator="lessThan">
      <formula>0</formula>
    </cfRule>
  </conditionalFormatting>
  <conditionalFormatting sqref="F1098">
    <cfRule type="cellIs" dxfId="2" priority="258" stopIfTrue="1" operator="lessThan">
      <formula>0</formula>
    </cfRule>
  </conditionalFormatting>
  <conditionalFormatting sqref="F1099">
    <cfRule type="cellIs" dxfId="2" priority="257" stopIfTrue="1" operator="lessThan">
      <formula>0</formula>
    </cfRule>
  </conditionalFormatting>
  <conditionalFormatting sqref="F1100">
    <cfRule type="cellIs" dxfId="2" priority="256" stopIfTrue="1" operator="lessThan">
      <formula>0</formula>
    </cfRule>
  </conditionalFormatting>
  <conditionalFormatting sqref="F1101">
    <cfRule type="cellIs" dxfId="2" priority="255" stopIfTrue="1" operator="lessThan">
      <formula>0</formula>
    </cfRule>
  </conditionalFormatting>
  <conditionalFormatting sqref="F1102">
    <cfRule type="cellIs" dxfId="2" priority="254" stopIfTrue="1" operator="lessThan">
      <formula>0</formula>
    </cfRule>
  </conditionalFormatting>
  <conditionalFormatting sqref="F1103">
    <cfRule type="cellIs" dxfId="2" priority="253" stopIfTrue="1" operator="lessThan">
      <formula>0</formula>
    </cfRule>
  </conditionalFormatting>
  <conditionalFormatting sqref="F1104">
    <cfRule type="cellIs" dxfId="2" priority="252" stopIfTrue="1" operator="lessThan">
      <formula>0</formula>
    </cfRule>
  </conditionalFormatting>
  <conditionalFormatting sqref="F1105">
    <cfRule type="cellIs" dxfId="2" priority="251" stopIfTrue="1" operator="lessThan">
      <formula>0</formula>
    </cfRule>
  </conditionalFormatting>
  <conditionalFormatting sqref="F1106">
    <cfRule type="cellIs" dxfId="2" priority="250" stopIfTrue="1" operator="lessThan">
      <formula>0</formula>
    </cfRule>
  </conditionalFormatting>
  <conditionalFormatting sqref="F1107">
    <cfRule type="cellIs" dxfId="2" priority="249" stopIfTrue="1" operator="lessThan">
      <formula>0</formula>
    </cfRule>
  </conditionalFormatting>
  <conditionalFormatting sqref="F1108">
    <cfRule type="cellIs" dxfId="2" priority="248" stopIfTrue="1" operator="lessThan">
      <formula>0</formula>
    </cfRule>
  </conditionalFormatting>
  <conditionalFormatting sqref="F1109">
    <cfRule type="cellIs" dxfId="2" priority="247" stopIfTrue="1" operator="lessThan">
      <formula>0</formula>
    </cfRule>
  </conditionalFormatting>
  <conditionalFormatting sqref="F1110">
    <cfRule type="cellIs" dxfId="2" priority="246" stopIfTrue="1" operator="lessThan">
      <formula>0</formula>
    </cfRule>
  </conditionalFormatting>
  <conditionalFormatting sqref="F1111">
    <cfRule type="cellIs" dxfId="2" priority="245" stopIfTrue="1" operator="lessThan">
      <formula>0</formula>
    </cfRule>
  </conditionalFormatting>
  <conditionalFormatting sqref="F1112">
    <cfRule type="cellIs" dxfId="2" priority="244" stopIfTrue="1" operator="lessThan">
      <formula>0</formula>
    </cfRule>
  </conditionalFormatting>
  <conditionalFormatting sqref="F1113">
    <cfRule type="cellIs" dxfId="2" priority="243" stopIfTrue="1" operator="lessThan">
      <formula>0</formula>
    </cfRule>
  </conditionalFormatting>
  <conditionalFormatting sqref="F1114">
    <cfRule type="cellIs" dxfId="2" priority="242" stopIfTrue="1" operator="lessThan">
      <formula>0</formula>
    </cfRule>
  </conditionalFormatting>
  <conditionalFormatting sqref="F1115">
    <cfRule type="cellIs" dxfId="2" priority="241" stopIfTrue="1" operator="lessThan">
      <formula>0</formula>
    </cfRule>
  </conditionalFormatting>
  <conditionalFormatting sqref="F1116">
    <cfRule type="cellIs" dxfId="2" priority="240" stopIfTrue="1" operator="lessThan">
      <formula>0</formula>
    </cfRule>
  </conditionalFormatting>
  <conditionalFormatting sqref="F1117">
    <cfRule type="cellIs" dxfId="2" priority="239" stopIfTrue="1" operator="lessThan">
      <formula>0</formula>
    </cfRule>
  </conditionalFormatting>
  <conditionalFormatting sqref="F1118">
    <cfRule type="cellIs" dxfId="2" priority="238" stopIfTrue="1" operator="lessThan">
      <formula>0</formula>
    </cfRule>
  </conditionalFormatting>
  <conditionalFormatting sqref="F1119">
    <cfRule type="cellIs" dxfId="2" priority="237" stopIfTrue="1" operator="lessThan">
      <formula>0</formula>
    </cfRule>
  </conditionalFormatting>
  <conditionalFormatting sqref="F1120">
    <cfRule type="cellIs" dxfId="2" priority="236" stopIfTrue="1" operator="lessThan">
      <formula>0</formula>
    </cfRule>
  </conditionalFormatting>
  <conditionalFormatting sqref="F1121">
    <cfRule type="cellIs" dxfId="2" priority="235" stopIfTrue="1" operator="lessThan">
      <formula>0</formula>
    </cfRule>
  </conditionalFormatting>
  <conditionalFormatting sqref="F1122">
    <cfRule type="cellIs" dxfId="2" priority="234" stopIfTrue="1" operator="lessThan">
      <formula>0</formula>
    </cfRule>
  </conditionalFormatting>
  <conditionalFormatting sqref="F1123">
    <cfRule type="cellIs" dxfId="2" priority="233" stopIfTrue="1" operator="lessThan">
      <formula>0</formula>
    </cfRule>
  </conditionalFormatting>
  <conditionalFormatting sqref="F1124">
    <cfRule type="cellIs" dxfId="2" priority="232" stopIfTrue="1" operator="lessThan">
      <formula>0</formula>
    </cfRule>
  </conditionalFormatting>
  <conditionalFormatting sqref="F1125">
    <cfRule type="cellIs" dxfId="2" priority="231" stopIfTrue="1" operator="lessThan">
      <formula>0</formula>
    </cfRule>
  </conditionalFormatting>
  <conditionalFormatting sqref="F1126">
    <cfRule type="cellIs" dxfId="2" priority="230" stopIfTrue="1" operator="lessThan">
      <formula>0</formula>
    </cfRule>
  </conditionalFormatting>
  <conditionalFormatting sqref="F1127">
    <cfRule type="cellIs" dxfId="2" priority="229" stopIfTrue="1" operator="lessThan">
      <formula>0</formula>
    </cfRule>
  </conditionalFormatting>
  <conditionalFormatting sqref="F1128">
    <cfRule type="cellIs" dxfId="2" priority="228" stopIfTrue="1" operator="lessThan">
      <formula>0</formula>
    </cfRule>
  </conditionalFormatting>
  <conditionalFormatting sqref="F1129">
    <cfRule type="cellIs" dxfId="2" priority="227" stopIfTrue="1" operator="lessThan">
      <formula>0</formula>
    </cfRule>
  </conditionalFormatting>
  <conditionalFormatting sqref="F1130">
    <cfRule type="cellIs" dxfId="2" priority="226" stopIfTrue="1" operator="lessThan">
      <formula>0</formula>
    </cfRule>
  </conditionalFormatting>
  <conditionalFormatting sqref="F1131">
    <cfRule type="cellIs" dxfId="2" priority="225" stopIfTrue="1" operator="lessThan">
      <formula>0</formula>
    </cfRule>
  </conditionalFormatting>
  <conditionalFormatting sqref="F1132">
    <cfRule type="cellIs" dxfId="2" priority="224" stopIfTrue="1" operator="lessThan">
      <formula>0</formula>
    </cfRule>
  </conditionalFormatting>
  <conditionalFormatting sqref="F1133">
    <cfRule type="cellIs" dxfId="2" priority="223" stopIfTrue="1" operator="lessThan">
      <formula>0</formula>
    </cfRule>
  </conditionalFormatting>
  <conditionalFormatting sqref="F1134">
    <cfRule type="cellIs" dxfId="2" priority="222" stopIfTrue="1" operator="lessThan">
      <formula>0</formula>
    </cfRule>
  </conditionalFormatting>
  <conditionalFormatting sqref="F1135">
    <cfRule type="cellIs" dxfId="2" priority="221" stopIfTrue="1" operator="lessThan">
      <formula>0</formula>
    </cfRule>
  </conditionalFormatting>
  <conditionalFormatting sqref="F1136">
    <cfRule type="cellIs" dxfId="2" priority="220" stopIfTrue="1" operator="lessThan">
      <formula>0</formula>
    </cfRule>
  </conditionalFormatting>
  <conditionalFormatting sqref="F1137">
    <cfRule type="cellIs" dxfId="2" priority="219" stopIfTrue="1" operator="lessThan">
      <formula>0</formula>
    </cfRule>
  </conditionalFormatting>
  <conditionalFormatting sqref="F1138">
    <cfRule type="cellIs" dxfId="2" priority="218" stopIfTrue="1" operator="lessThan">
      <formula>0</formula>
    </cfRule>
  </conditionalFormatting>
  <conditionalFormatting sqref="F1139">
    <cfRule type="cellIs" dxfId="2" priority="217" stopIfTrue="1" operator="lessThan">
      <formula>0</formula>
    </cfRule>
  </conditionalFormatting>
  <conditionalFormatting sqref="F1140">
    <cfRule type="cellIs" dxfId="2" priority="216" stopIfTrue="1" operator="lessThan">
      <formula>0</formula>
    </cfRule>
  </conditionalFormatting>
  <conditionalFormatting sqref="F1141">
    <cfRule type="cellIs" dxfId="2" priority="215" stopIfTrue="1" operator="lessThan">
      <formula>0</formula>
    </cfRule>
  </conditionalFormatting>
  <conditionalFormatting sqref="F1142">
    <cfRule type="cellIs" dxfId="2" priority="214" stopIfTrue="1" operator="lessThan">
      <formula>0</formula>
    </cfRule>
  </conditionalFormatting>
  <conditionalFormatting sqref="F1143">
    <cfRule type="cellIs" dxfId="2" priority="213" stopIfTrue="1" operator="lessThan">
      <formula>0</formula>
    </cfRule>
  </conditionalFormatting>
  <conditionalFormatting sqref="F1144">
    <cfRule type="cellIs" dxfId="2" priority="212" stopIfTrue="1" operator="lessThan">
      <formula>0</formula>
    </cfRule>
  </conditionalFormatting>
  <conditionalFormatting sqref="F1145">
    <cfRule type="cellIs" dxfId="2" priority="211" stopIfTrue="1" operator="lessThan">
      <formula>0</formula>
    </cfRule>
  </conditionalFormatting>
  <conditionalFormatting sqref="F1146">
    <cfRule type="cellIs" dxfId="2" priority="210" stopIfTrue="1" operator="lessThan">
      <formula>0</formula>
    </cfRule>
  </conditionalFormatting>
  <conditionalFormatting sqref="F1147">
    <cfRule type="cellIs" dxfId="2" priority="209" stopIfTrue="1" operator="lessThan">
      <formula>0</formula>
    </cfRule>
  </conditionalFormatting>
  <conditionalFormatting sqref="F1148">
    <cfRule type="cellIs" dxfId="2" priority="208" stopIfTrue="1" operator="lessThan">
      <formula>0</formula>
    </cfRule>
  </conditionalFormatting>
  <conditionalFormatting sqref="F1149">
    <cfRule type="cellIs" dxfId="2" priority="207" stopIfTrue="1" operator="lessThan">
      <formula>0</formula>
    </cfRule>
  </conditionalFormatting>
  <conditionalFormatting sqref="F1150">
    <cfRule type="cellIs" dxfId="2" priority="206" stopIfTrue="1" operator="lessThan">
      <formula>0</formula>
    </cfRule>
  </conditionalFormatting>
  <conditionalFormatting sqref="F1151">
    <cfRule type="cellIs" dxfId="2" priority="205" stopIfTrue="1" operator="lessThan">
      <formula>0</formula>
    </cfRule>
  </conditionalFormatting>
  <conditionalFormatting sqref="F1152">
    <cfRule type="cellIs" dxfId="2" priority="204" stopIfTrue="1" operator="lessThan">
      <formula>0</formula>
    </cfRule>
  </conditionalFormatting>
  <conditionalFormatting sqref="F1153">
    <cfRule type="cellIs" dxfId="2" priority="203" stopIfTrue="1" operator="lessThan">
      <formula>0</formula>
    </cfRule>
  </conditionalFormatting>
  <conditionalFormatting sqref="F1154">
    <cfRule type="cellIs" dxfId="2" priority="202" stopIfTrue="1" operator="lessThan">
      <formula>0</formula>
    </cfRule>
  </conditionalFormatting>
  <conditionalFormatting sqref="F1155">
    <cfRule type="cellIs" dxfId="2" priority="201" stopIfTrue="1" operator="lessThan">
      <formula>0</formula>
    </cfRule>
  </conditionalFormatting>
  <conditionalFormatting sqref="F1156">
    <cfRule type="cellIs" dxfId="2" priority="200" stopIfTrue="1" operator="lessThan">
      <formula>0</formula>
    </cfRule>
  </conditionalFormatting>
  <conditionalFormatting sqref="F1157">
    <cfRule type="cellIs" dxfId="2" priority="199" stopIfTrue="1" operator="lessThan">
      <formula>0</formula>
    </cfRule>
  </conditionalFormatting>
  <conditionalFormatting sqref="F1158">
    <cfRule type="cellIs" dxfId="2" priority="198" stopIfTrue="1" operator="lessThan">
      <formula>0</formula>
    </cfRule>
  </conditionalFormatting>
  <conditionalFormatting sqref="F1159">
    <cfRule type="cellIs" dxfId="2" priority="197" stopIfTrue="1" operator="lessThan">
      <formula>0</formula>
    </cfRule>
  </conditionalFormatting>
  <conditionalFormatting sqref="F1160">
    <cfRule type="cellIs" dxfId="2" priority="196" stopIfTrue="1" operator="lessThan">
      <formula>0</formula>
    </cfRule>
  </conditionalFormatting>
  <conditionalFormatting sqref="F1161">
    <cfRule type="cellIs" dxfId="2" priority="195" stopIfTrue="1" operator="lessThan">
      <formula>0</formula>
    </cfRule>
  </conditionalFormatting>
  <conditionalFormatting sqref="F1162">
    <cfRule type="cellIs" dxfId="2" priority="194" stopIfTrue="1" operator="lessThan">
      <formula>0</formula>
    </cfRule>
  </conditionalFormatting>
  <conditionalFormatting sqref="F1163">
    <cfRule type="cellIs" dxfId="2" priority="193" stopIfTrue="1" operator="lessThan">
      <formula>0</formula>
    </cfRule>
  </conditionalFormatting>
  <conditionalFormatting sqref="F1164">
    <cfRule type="cellIs" dxfId="2" priority="192" stopIfTrue="1" operator="lessThan">
      <formula>0</formula>
    </cfRule>
  </conditionalFormatting>
  <conditionalFormatting sqref="F1165">
    <cfRule type="cellIs" dxfId="2" priority="191" stopIfTrue="1" operator="lessThan">
      <formula>0</formula>
    </cfRule>
  </conditionalFormatting>
  <conditionalFormatting sqref="F1166">
    <cfRule type="cellIs" dxfId="2" priority="190" stopIfTrue="1" operator="lessThan">
      <formula>0</formula>
    </cfRule>
  </conditionalFormatting>
  <conditionalFormatting sqref="F1167">
    <cfRule type="cellIs" dxfId="2" priority="189" stopIfTrue="1" operator="lessThan">
      <formula>0</formula>
    </cfRule>
  </conditionalFormatting>
  <conditionalFormatting sqref="F1168">
    <cfRule type="cellIs" dxfId="2" priority="188" stopIfTrue="1" operator="lessThan">
      <formula>0</formula>
    </cfRule>
  </conditionalFormatting>
  <conditionalFormatting sqref="F1169">
    <cfRule type="cellIs" dxfId="2" priority="187" stopIfTrue="1" operator="lessThan">
      <formula>0</formula>
    </cfRule>
  </conditionalFormatting>
  <conditionalFormatting sqref="F1170">
    <cfRule type="cellIs" dxfId="2" priority="186" stopIfTrue="1" operator="lessThan">
      <formula>0</formula>
    </cfRule>
  </conditionalFormatting>
  <conditionalFormatting sqref="F1171">
    <cfRule type="cellIs" dxfId="2" priority="185" stopIfTrue="1" operator="lessThan">
      <formula>0</formula>
    </cfRule>
  </conditionalFormatting>
  <conditionalFormatting sqref="F1172">
    <cfRule type="cellIs" dxfId="2" priority="184" stopIfTrue="1" operator="lessThan">
      <formula>0</formula>
    </cfRule>
  </conditionalFormatting>
  <conditionalFormatting sqref="F1173">
    <cfRule type="cellIs" dxfId="2" priority="183" stopIfTrue="1" operator="lessThan">
      <formula>0</formula>
    </cfRule>
  </conditionalFormatting>
  <conditionalFormatting sqref="F1174">
    <cfRule type="cellIs" dxfId="2" priority="182" stopIfTrue="1" operator="lessThan">
      <formula>0</formula>
    </cfRule>
  </conditionalFormatting>
  <conditionalFormatting sqref="F1175">
    <cfRule type="cellIs" dxfId="2" priority="181" stopIfTrue="1" operator="lessThan">
      <formula>0</formula>
    </cfRule>
  </conditionalFormatting>
  <conditionalFormatting sqref="F1176">
    <cfRule type="cellIs" dxfId="2" priority="180" stopIfTrue="1" operator="lessThan">
      <formula>0</formula>
    </cfRule>
  </conditionalFormatting>
  <conditionalFormatting sqref="F1177">
    <cfRule type="cellIs" dxfId="2" priority="179" stopIfTrue="1" operator="lessThan">
      <formula>0</formula>
    </cfRule>
  </conditionalFormatting>
  <conditionalFormatting sqref="F1178">
    <cfRule type="cellIs" dxfId="2" priority="178" stopIfTrue="1" operator="lessThan">
      <formula>0</formula>
    </cfRule>
  </conditionalFormatting>
  <conditionalFormatting sqref="F1179">
    <cfRule type="cellIs" dxfId="2" priority="177" stopIfTrue="1" operator="lessThan">
      <formula>0</formula>
    </cfRule>
  </conditionalFormatting>
  <conditionalFormatting sqref="F1180">
    <cfRule type="cellIs" dxfId="2" priority="176" stopIfTrue="1" operator="lessThan">
      <formula>0</formula>
    </cfRule>
  </conditionalFormatting>
  <conditionalFormatting sqref="F1181">
    <cfRule type="cellIs" dxfId="2" priority="175" stopIfTrue="1" operator="lessThan">
      <formula>0</formula>
    </cfRule>
  </conditionalFormatting>
  <conditionalFormatting sqref="F1182">
    <cfRule type="cellIs" dxfId="2" priority="174" stopIfTrue="1" operator="lessThan">
      <formula>0</formula>
    </cfRule>
  </conditionalFormatting>
  <conditionalFormatting sqref="F1183">
    <cfRule type="cellIs" dxfId="2" priority="173" stopIfTrue="1" operator="lessThan">
      <formula>0</formula>
    </cfRule>
  </conditionalFormatting>
  <conditionalFormatting sqref="F1184">
    <cfRule type="cellIs" dxfId="2" priority="172" stopIfTrue="1" operator="lessThan">
      <formula>0</formula>
    </cfRule>
  </conditionalFormatting>
  <conditionalFormatting sqref="F1185">
    <cfRule type="cellIs" dxfId="2" priority="171" stopIfTrue="1" operator="lessThan">
      <formula>0</formula>
    </cfRule>
  </conditionalFormatting>
  <conditionalFormatting sqref="F1186">
    <cfRule type="cellIs" dxfId="2" priority="170" stopIfTrue="1" operator="lessThan">
      <formula>0</formula>
    </cfRule>
  </conditionalFormatting>
  <conditionalFormatting sqref="F1187">
    <cfRule type="cellIs" dxfId="2" priority="169" stopIfTrue="1" operator="lessThan">
      <formula>0</formula>
    </cfRule>
  </conditionalFormatting>
  <conditionalFormatting sqref="F1188">
    <cfRule type="cellIs" dxfId="2" priority="168" stopIfTrue="1" operator="lessThan">
      <formula>0</formula>
    </cfRule>
  </conditionalFormatting>
  <conditionalFormatting sqref="F1189">
    <cfRule type="cellIs" dxfId="2" priority="167" stopIfTrue="1" operator="lessThan">
      <formula>0</formula>
    </cfRule>
  </conditionalFormatting>
  <conditionalFormatting sqref="F1190">
    <cfRule type="cellIs" dxfId="2" priority="166" stopIfTrue="1" operator="lessThan">
      <formula>0</formula>
    </cfRule>
  </conditionalFormatting>
  <conditionalFormatting sqref="F1191">
    <cfRule type="cellIs" dxfId="2" priority="165" stopIfTrue="1" operator="lessThan">
      <formula>0</formula>
    </cfRule>
  </conditionalFormatting>
  <conditionalFormatting sqref="F1192">
    <cfRule type="cellIs" dxfId="2" priority="164" stopIfTrue="1" operator="lessThan">
      <formula>0</formula>
    </cfRule>
  </conditionalFormatting>
  <conditionalFormatting sqref="F1193">
    <cfRule type="cellIs" dxfId="2" priority="163" stopIfTrue="1" operator="lessThan">
      <formula>0</formula>
    </cfRule>
  </conditionalFormatting>
  <conditionalFormatting sqref="F1194">
    <cfRule type="cellIs" dxfId="2" priority="162" stopIfTrue="1" operator="lessThan">
      <formula>0</formula>
    </cfRule>
  </conditionalFormatting>
  <conditionalFormatting sqref="F1195">
    <cfRule type="cellIs" dxfId="2" priority="161" stopIfTrue="1" operator="lessThan">
      <formula>0</formula>
    </cfRule>
  </conditionalFormatting>
  <conditionalFormatting sqref="F1196">
    <cfRule type="cellIs" dxfId="2" priority="160" stopIfTrue="1" operator="lessThan">
      <formula>0</formula>
    </cfRule>
  </conditionalFormatting>
  <conditionalFormatting sqref="F1197">
    <cfRule type="cellIs" dxfId="2" priority="159" stopIfTrue="1" operator="lessThan">
      <formula>0</formula>
    </cfRule>
  </conditionalFormatting>
  <conditionalFormatting sqref="F1198">
    <cfRule type="cellIs" dxfId="2" priority="158" stopIfTrue="1" operator="lessThan">
      <formula>0</formula>
    </cfRule>
  </conditionalFormatting>
  <conditionalFormatting sqref="F1199">
    <cfRule type="cellIs" dxfId="2" priority="157" stopIfTrue="1" operator="lessThan">
      <formula>0</formula>
    </cfRule>
  </conditionalFormatting>
  <conditionalFormatting sqref="F1200">
    <cfRule type="cellIs" dxfId="2" priority="156" stopIfTrue="1" operator="lessThan">
      <formula>0</formula>
    </cfRule>
  </conditionalFormatting>
  <conditionalFormatting sqref="F1201">
    <cfRule type="cellIs" dxfId="2" priority="155" stopIfTrue="1" operator="lessThan">
      <formula>0</formula>
    </cfRule>
  </conditionalFormatting>
  <conditionalFormatting sqref="F1202">
    <cfRule type="cellIs" dxfId="2" priority="154" stopIfTrue="1" operator="lessThan">
      <formula>0</formula>
    </cfRule>
  </conditionalFormatting>
  <conditionalFormatting sqref="F1203">
    <cfRule type="cellIs" dxfId="2" priority="153" stopIfTrue="1" operator="lessThan">
      <formula>0</formula>
    </cfRule>
  </conditionalFormatting>
  <conditionalFormatting sqref="F1204">
    <cfRule type="cellIs" dxfId="2" priority="152" stopIfTrue="1" operator="lessThan">
      <formula>0</formula>
    </cfRule>
  </conditionalFormatting>
  <conditionalFormatting sqref="F1205">
    <cfRule type="cellIs" dxfId="2" priority="151" stopIfTrue="1" operator="lessThan">
      <formula>0</formula>
    </cfRule>
  </conditionalFormatting>
  <conditionalFormatting sqref="F1206">
    <cfRule type="cellIs" dxfId="2" priority="150" stopIfTrue="1" operator="lessThan">
      <formula>0</formula>
    </cfRule>
  </conditionalFormatting>
  <conditionalFormatting sqref="F1207">
    <cfRule type="cellIs" dxfId="2" priority="149" stopIfTrue="1" operator="lessThan">
      <formula>0</formula>
    </cfRule>
  </conditionalFormatting>
  <conditionalFormatting sqref="F1208">
    <cfRule type="cellIs" dxfId="2" priority="148" stopIfTrue="1" operator="lessThan">
      <formula>0</formula>
    </cfRule>
  </conditionalFormatting>
  <conditionalFormatting sqref="F1209">
    <cfRule type="cellIs" dxfId="2" priority="147" stopIfTrue="1" operator="lessThan">
      <formula>0</formula>
    </cfRule>
  </conditionalFormatting>
  <conditionalFormatting sqref="F1210">
    <cfRule type="cellIs" dxfId="2" priority="146" stopIfTrue="1" operator="lessThan">
      <formula>0</formula>
    </cfRule>
  </conditionalFormatting>
  <conditionalFormatting sqref="F1211">
    <cfRule type="cellIs" dxfId="2" priority="145" stopIfTrue="1" operator="lessThan">
      <formula>0</formula>
    </cfRule>
  </conditionalFormatting>
  <conditionalFormatting sqref="F1212">
    <cfRule type="cellIs" dxfId="2" priority="144" stopIfTrue="1" operator="lessThan">
      <formula>0</formula>
    </cfRule>
  </conditionalFormatting>
  <conditionalFormatting sqref="F1213">
    <cfRule type="cellIs" dxfId="2" priority="143" stopIfTrue="1" operator="lessThan">
      <formula>0</formula>
    </cfRule>
  </conditionalFormatting>
  <conditionalFormatting sqref="F1214">
    <cfRule type="cellIs" dxfId="2" priority="142" stopIfTrue="1" operator="lessThan">
      <formula>0</formula>
    </cfRule>
  </conditionalFormatting>
  <conditionalFormatting sqref="F1215">
    <cfRule type="cellIs" dxfId="2" priority="141" stopIfTrue="1" operator="lessThan">
      <formula>0</formula>
    </cfRule>
  </conditionalFormatting>
  <conditionalFormatting sqref="F1216">
    <cfRule type="cellIs" dxfId="2" priority="140" stopIfTrue="1" operator="lessThan">
      <formula>0</formula>
    </cfRule>
  </conditionalFormatting>
  <conditionalFormatting sqref="F1217">
    <cfRule type="cellIs" dxfId="2" priority="139" stopIfTrue="1" operator="lessThan">
      <formula>0</formula>
    </cfRule>
  </conditionalFormatting>
  <conditionalFormatting sqref="F1218">
    <cfRule type="cellIs" dxfId="2" priority="138" stopIfTrue="1" operator="lessThan">
      <formula>0</formula>
    </cfRule>
  </conditionalFormatting>
  <conditionalFormatting sqref="F1219">
    <cfRule type="cellIs" dxfId="2" priority="137" stopIfTrue="1" operator="lessThan">
      <formula>0</formula>
    </cfRule>
  </conditionalFormatting>
  <conditionalFormatting sqref="F1220">
    <cfRule type="cellIs" dxfId="2" priority="136" stopIfTrue="1" operator="lessThan">
      <formula>0</formula>
    </cfRule>
  </conditionalFormatting>
  <conditionalFormatting sqref="F1221">
    <cfRule type="cellIs" dxfId="2" priority="135" stopIfTrue="1" operator="lessThan">
      <formula>0</formula>
    </cfRule>
  </conditionalFormatting>
  <conditionalFormatting sqref="F1222">
    <cfRule type="cellIs" dxfId="2" priority="134" stopIfTrue="1" operator="lessThan">
      <formula>0</formula>
    </cfRule>
  </conditionalFormatting>
  <conditionalFormatting sqref="F1223">
    <cfRule type="cellIs" dxfId="2" priority="133" stopIfTrue="1" operator="lessThan">
      <formula>0</formula>
    </cfRule>
  </conditionalFormatting>
  <conditionalFormatting sqref="F1224">
    <cfRule type="cellIs" dxfId="2" priority="132" stopIfTrue="1" operator="lessThan">
      <formula>0</formula>
    </cfRule>
  </conditionalFormatting>
  <conditionalFormatting sqref="F1225">
    <cfRule type="cellIs" dxfId="2" priority="131" stopIfTrue="1" operator="lessThan">
      <formula>0</formula>
    </cfRule>
  </conditionalFormatting>
  <conditionalFormatting sqref="F1226">
    <cfRule type="cellIs" dxfId="2" priority="130" stopIfTrue="1" operator="lessThan">
      <formula>0</formula>
    </cfRule>
  </conditionalFormatting>
  <conditionalFormatting sqref="F1227">
    <cfRule type="cellIs" dxfId="2" priority="129" stopIfTrue="1" operator="lessThan">
      <formula>0</formula>
    </cfRule>
  </conditionalFormatting>
  <conditionalFormatting sqref="F1228">
    <cfRule type="cellIs" dxfId="2" priority="128" stopIfTrue="1" operator="lessThan">
      <formula>0</formula>
    </cfRule>
  </conditionalFormatting>
  <conditionalFormatting sqref="F1229">
    <cfRule type="cellIs" dxfId="2" priority="127" stopIfTrue="1" operator="lessThan">
      <formula>0</formula>
    </cfRule>
  </conditionalFormatting>
  <conditionalFormatting sqref="F1230">
    <cfRule type="cellIs" dxfId="2" priority="126" stopIfTrue="1" operator="lessThan">
      <formula>0</formula>
    </cfRule>
  </conditionalFormatting>
  <conditionalFormatting sqref="F1231">
    <cfRule type="cellIs" dxfId="2" priority="125" stopIfTrue="1" operator="lessThan">
      <formula>0</formula>
    </cfRule>
  </conditionalFormatting>
  <conditionalFormatting sqref="F1232">
    <cfRule type="cellIs" dxfId="2" priority="124" stopIfTrue="1" operator="lessThan">
      <formula>0</formula>
    </cfRule>
  </conditionalFormatting>
  <conditionalFormatting sqref="F1233">
    <cfRule type="cellIs" dxfId="2" priority="123" stopIfTrue="1" operator="lessThan">
      <formula>0</formula>
    </cfRule>
  </conditionalFormatting>
  <conditionalFormatting sqref="F1234">
    <cfRule type="cellIs" dxfId="2" priority="122" stopIfTrue="1" operator="lessThan">
      <formula>0</formula>
    </cfRule>
  </conditionalFormatting>
  <conditionalFormatting sqref="F1235">
    <cfRule type="cellIs" dxfId="2" priority="121" stopIfTrue="1" operator="lessThan">
      <formula>0</formula>
    </cfRule>
  </conditionalFormatting>
  <conditionalFormatting sqref="F1236">
    <cfRule type="cellIs" dxfId="2" priority="120" stopIfTrue="1" operator="lessThan">
      <formula>0</formula>
    </cfRule>
  </conditionalFormatting>
  <conditionalFormatting sqref="F1237">
    <cfRule type="cellIs" dxfId="2" priority="119" stopIfTrue="1" operator="lessThan">
      <formula>0</formula>
    </cfRule>
  </conditionalFormatting>
  <conditionalFormatting sqref="F1238">
    <cfRule type="cellIs" dxfId="2" priority="118" stopIfTrue="1" operator="lessThan">
      <formula>0</formula>
    </cfRule>
  </conditionalFormatting>
  <conditionalFormatting sqref="F1239">
    <cfRule type="cellIs" dxfId="2" priority="117" stopIfTrue="1" operator="lessThan">
      <formula>0</formula>
    </cfRule>
  </conditionalFormatting>
  <conditionalFormatting sqref="F1240">
    <cfRule type="cellIs" dxfId="2" priority="116" stopIfTrue="1" operator="lessThan">
      <formula>0</formula>
    </cfRule>
  </conditionalFormatting>
  <conditionalFormatting sqref="F1241">
    <cfRule type="cellIs" dxfId="2" priority="115" stopIfTrue="1" operator="lessThan">
      <formula>0</formula>
    </cfRule>
  </conditionalFormatting>
  <conditionalFormatting sqref="F1242">
    <cfRule type="cellIs" dxfId="2" priority="114" stopIfTrue="1" operator="lessThan">
      <formula>0</formula>
    </cfRule>
  </conditionalFormatting>
  <conditionalFormatting sqref="F1243">
    <cfRule type="cellIs" dxfId="2" priority="113" stopIfTrue="1" operator="lessThan">
      <formula>0</formula>
    </cfRule>
  </conditionalFormatting>
  <conditionalFormatting sqref="F1244">
    <cfRule type="cellIs" dxfId="2" priority="112" stopIfTrue="1" operator="lessThan">
      <formula>0</formula>
    </cfRule>
  </conditionalFormatting>
  <conditionalFormatting sqref="F1245">
    <cfRule type="cellIs" dxfId="2" priority="111" stopIfTrue="1" operator="lessThan">
      <formula>0</formula>
    </cfRule>
  </conditionalFormatting>
  <conditionalFormatting sqref="F1246">
    <cfRule type="cellIs" dxfId="2" priority="110" stopIfTrue="1" operator="lessThan">
      <formula>0</formula>
    </cfRule>
  </conditionalFormatting>
  <conditionalFormatting sqref="F1247">
    <cfRule type="cellIs" dxfId="2" priority="109" stopIfTrue="1" operator="lessThan">
      <formula>0</formula>
    </cfRule>
  </conditionalFormatting>
  <conditionalFormatting sqref="F1248">
    <cfRule type="cellIs" dxfId="2" priority="108" stopIfTrue="1" operator="lessThan">
      <formula>0</formula>
    </cfRule>
  </conditionalFormatting>
  <conditionalFormatting sqref="F1249">
    <cfRule type="cellIs" dxfId="2" priority="107" stopIfTrue="1" operator="lessThan">
      <formula>0</formula>
    </cfRule>
  </conditionalFormatting>
  <conditionalFormatting sqref="F1250">
    <cfRule type="cellIs" dxfId="2" priority="106" stopIfTrue="1" operator="lessThan">
      <formula>0</formula>
    </cfRule>
  </conditionalFormatting>
  <conditionalFormatting sqref="F1251">
    <cfRule type="cellIs" dxfId="2" priority="105" stopIfTrue="1" operator="lessThan">
      <formula>0</formula>
    </cfRule>
  </conditionalFormatting>
  <conditionalFormatting sqref="F1252">
    <cfRule type="cellIs" dxfId="2" priority="104" stopIfTrue="1" operator="lessThan">
      <formula>0</formula>
    </cfRule>
  </conditionalFormatting>
  <conditionalFormatting sqref="F1253">
    <cfRule type="cellIs" dxfId="2" priority="103" stopIfTrue="1" operator="lessThan">
      <formula>0</formula>
    </cfRule>
  </conditionalFormatting>
  <conditionalFormatting sqref="F1254">
    <cfRule type="cellIs" dxfId="2" priority="102" stopIfTrue="1" operator="lessThan">
      <formula>0</formula>
    </cfRule>
  </conditionalFormatting>
  <conditionalFormatting sqref="F1255">
    <cfRule type="cellIs" dxfId="2" priority="101" stopIfTrue="1" operator="lessThan">
      <formula>0</formula>
    </cfRule>
  </conditionalFormatting>
  <conditionalFormatting sqref="F1256">
    <cfRule type="cellIs" dxfId="2" priority="100" stopIfTrue="1" operator="lessThan">
      <formula>0</formula>
    </cfRule>
  </conditionalFormatting>
  <conditionalFormatting sqref="F1257">
    <cfRule type="cellIs" dxfId="2" priority="99" stopIfTrue="1" operator="lessThan">
      <formula>0</formula>
    </cfRule>
  </conditionalFormatting>
  <conditionalFormatting sqref="F1258">
    <cfRule type="cellIs" dxfId="2" priority="98" stopIfTrue="1" operator="lessThan">
      <formula>0</formula>
    </cfRule>
  </conditionalFormatting>
  <conditionalFormatting sqref="F1259">
    <cfRule type="cellIs" dxfId="2" priority="97" stopIfTrue="1" operator="lessThan">
      <formula>0</formula>
    </cfRule>
  </conditionalFormatting>
  <conditionalFormatting sqref="F1260">
    <cfRule type="cellIs" dxfId="2" priority="96" stopIfTrue="1" operator="lessThan">
      <formula>0</formula>
    </cfRule>
  </conditionalFormatting>
  <conditionalFormatting sqref="F1261">
    <cfRule type="cellIs" dxfId="2" priority="95" stopIfTrue="1" operator="lessThan">
      <formula>0</formula>
    </cfRule>
  </conditionalFormatting>
  <conditionalFormatting sqref="F1262">
    <cfRule type="cellIs" dxfId="2" priority="94" stopIfTrue="1" operator="lessThan">
      <formula>0</formula>
    </cfRule>
  </conditionalFormatting>
  <conditionalFormatting sqref="F1263">
    <cfRule type="cellIs" dxfId="2" priority="93" stopIfTrue="1" operator="lessThan">
      <formula>0</formula>
    </cfRule>
  </conditionalFormatting>
  <conditionalFormatting sqref="F1264">
    <cfRule type="cellIs" dxfId="2" priority="92" stopIfTrue="1" operator="lessThan">
      <formula>0</formula>
    </cfRule>
  </conditionalFormatting>
  <conditionalFormatting sqref="F1265">
    <cfRule type="cellIs" dxfId="2" priority="91" stopIfTrue="1" operator="lessThan">
      <formula>0</formula>
    </cfRule>
  </conditionalFormatting>
  <conditionalFormatting sqref="F1266">
    <cfRule type="cellIs" dxfId="2" priority="90" stopIfTrue="1" operator="lessThan">
      <formula>0</formula>
    </cfRule>
  </conditionalFormatting>
  <conditionalFormatting sqref="F1267">
    <cfRule type="cellIs" dxfId="2" priority="89" stopIfTrue="1" operator="lessThan">
      <formula>0</formula>
    </cfRule>
  </conditionalFormatting>
  <conditionalFormatting sqref="F1268">
    <cfRule type="cellIs" dxfId="2" priority="88" stopIfTrue="1" operator="lessThan">
      <formula>0</formula>
    </cfRule>
  </conditionalFormatting>
  <conditionalFormatting sqref="F1269">
    <cfRule type="cellIs" dxfId="2" priority="87" stopIfTrue="1" operator="lessThan">
      <formula>0</formula>
    </cfRule>
  </conditionalFormatting>
  <conditionalFormatting sqref="F1270">
    <cfRule type="cellIs" dxfId="2" priority="86" stopIfTrue="1" operator="lessThan">
      <formula>0</formula>
    </cfRule>
  </conditionalFormatting>
  <conditionalFormatting sqref="F1271">
    <cfRule type="cellIs" dxfId="2" priority="85" stopIfTrue="1" operator="lessThan">
      <formula>0</formula>
    </cfRule>
  </conditionalFormatting>
  <conditionalFormatting sqref="F1272">
    <cfRule type="cellIs" dxfId="2" priority="84" stopIfTrue="1" operator="lessThan">
      <formula>0</formula>
    </cfRule>
  </conditionalFormatting>
  <conditionalFormatting sqref="F1273">
    <cfRule type="cellIs" dxfId="2" priority="83" stopIfTrue="1" operator="lessThan">
      <formula>0</formula>
    </cfRule>
  </conditionalFormatting>
  <conditionalFormatting sqref="F1274">
    <cfRule type="cellIs" dxfId="2" priority="82" stopIfTrue="1" operator="lessThan">
      <formula>0</formula>
    </cfRule>
  </conditionalFormatting>
  <conditionalFormatting sqref="F1275">
    <cfRule type="cellIs" dxfId="2" priority="81" stopIfTrue="1" operator="lessThan">
      <formula>0</formula>
    </cfRule>
  </conditionalFormatting>
  <conditionalFormatting sqref="F1276">
    <cfRule type="cellIs" dxfId="2" priority="80" stopIfTrue="1" operator="lessThan">
      <formula>0</formula>
    </cfRule>
  </conditionalFormatting>
  <conditionalFormatting sqref="F1277">
    <cfRule type="cellIs" dxfId="2" priority="79" stopIfTrue="1" operator="lessThan">
      <formula>0</formula>
    </cfRule>
  </conditionalFormatting>
  <conditionalFormatting sqref="F1278">
    <cfRule type="cellIs" dxfId="2" priority="78" stopIfTrue="1" operator="lessThan">
      <formula>0</formula>
    </cfRule>
  </conditionalFormatting>
  <conditionalFormatting sqref="F1279">
    <cfRule type="cellIs" dxfId="2" priority="77" stopIfTrue="1" operator="lessThan">
      <formula>0</formula>
    </cfRule>
  </conditionalFormatting>
  <conditionalFormatting sqref="F1280">
    <cfRule type="cellIs" dxfId="2" priority="76" stopIfTrue="1" operator="lessThan">
      <formula>0</formula>
    </cfRule>
  </conditionalFormatting>
  <conditionalFormatting sqref="F1281">
    <cfRule type="cellIs" dxfId="2" priority="75" stopIfTrue="1" operator="lessThan">
      <formula>0</formula>
    </cfRule>
  </conditionalFormatting>
  <conditionalFormatting sqref="F1282">
    <cfRule type="cellIs" dxfId="2" priority="74" stopIfTrue="1" operator="lessThan">
      <formula>0</formula>
    </cfRule>
  </conditionalFormatting>
  <conditionalFormatting sqref="F1283">
    <cfRule type="cellIs" dxfId="2" priority="73" stopIfTrue="1" operator="lessThan">
      <formula>0</formula>
    </cfRule>
  </conditionalFormatting>
  <conditionalFormatting sqref="F1284">
    <cfRule type="cellIs" dxfId="2" priority="72" stopIfTrue="1" operator="lessThan">
      <formula>0</formula>
    </cfRule>
  </conditionalFormatting>
  <conditionalFormatting sqref="F1285">
    <cfRule type="cellIs" dxfId="2" priority="71" stopIfTrue="1" operator="lessThan">
      <formula>0</formula>
    </cfRule>
  </conditionalFormatting>
  <conditionalFormatting sqref="F1286">
    <cfRule type="cellIs" dxfId="2" priority="70" stopIfTrue="1" operator="lessThan">
      <formula>0</formula>
    </cfRule>
  </conditionalFormatting>
  <conditionalFormatting sqref="F1287">
    <cfRule type="cellIs" dxfId="2" priority="69" stopIfTrue="1" operator="lessThan">
      <formula>0</formula>
    </cfRule>
  </conditionalFormatting>
  <conditionalFormatting sqref="F1288">
    <cfRule type="cellIs" dxfId="2" priority="68" stopIfTrue="1" operator="lessThan">
      <formula>0</formula>
    </cfRule>
  </conditionalFormatting>
  <conditionalFormatting sqref="F1289">
    <cfRule type="cellIs" dxfId="2" priority="67" stopIfTrue="1" operator="lessThan">
      <formula>0</formula>
    </cfRule>
  </conditionalFormatting>
  <conditionalFormatting sqref="F1290">
    <cfRule type="cellIs" dxfId="2" priority="66" stopIfTrue="1" operator="lessThan">
      <formula>0</formula>
    </cfRule>
  </conditionalFormatting>
  <conditionalFormatting sqref="F1291">
    <cfRule type="cellIs" dxfId="2" priority="65" stopIfTrue="1" operator="lessThan">
      <formula>0</formula>
    </cfRule>
  </conditionalFormatting>
  <conditionalFormatting sqref="F1292">
    <cfRule type="cellIs" dxfId="2" priority="64" stopIfTrue="1" operator="lessThan">
      <formula>0</formula>
    </cfRule>
  </conditionalFormatting>
  <conditionalFormatting sqref="F1293">
    <cfRule type="cellIs" dxfId="2" priority="63" stopIfTrue="1" operator="lessThan">
      <formula>0</formula>
    </cfRule>
  </conditionalFormatting>
  <conditionalFormatting sqref="F1294">
    <cfRule type="cellIs" dxfId="2" priority="62" stopIfTrue="1" operator="lessThan">
      <formula>0</formula>
    </cfRule>
  </conditionalFormatting>
  <conditionalFormatting sqref="F1295">
    <cfRule type="cellIs" dxfId="2" priority="61" stopIfTrue="1" operator="lessThan">
      <formula>0</formula>
    </cfRule>
  </conditionalFormatting>
  <conditionalFormatting sqref="F1296">
    <cfRule type="cellIs" dxfId="2" priority="60" stopIfTrue="1" operator="lessThan">
      <formula>0</formula>
    </cfRule>
  </conditionalFormatting>
  <conditionalFormatting sqref="F1297">
    <cfRule type="cellIs" dxfId="2" priority="59" stopIfTrue="1" operator="lessThan">
      <formula>0</formula>
    </cfRule>
  </conditionalFormatting>
  <conditionalFormatting sqref="F1298">
    <cfRule type="cellIs" dxfId="2" priority="58" stopIfTrue="1" operator="lessThan">
      <formula>0</formula>
    </cfRule>
  </conditionalFormatting>
  <conditionalFormatting sqref="F1299">
    <cfRule type="cellIs" dxfId="2" priority="57" stopIfTrue="1" operator="lessThan">
      <formula>0</formula>
    </cfRule>
  </conditionalFormatting>
  <conditionalFormatting sqref="F1300">
    <cfRule type="cellIs" dxfId="2" priority="56" stopIfTrue="1" operator="lessThan">
      <formula>0</formula>
    </cfRule>
  </conditionalFormatting>
  <conditionalFormatting sqref="F1301">
    <cfRule type="cellIs" dxfId="2" priority="55" stopIfTrue="1" operator="lessThan">
      <formula>0</formula>
    </cfRule>
  </conditionalFormatting>
  <conditionalFormatting sqref="F1302">
    <cfRule type="cellIs" dxfId="2" priority="54" stopIfTrue="1" operator="lessThan">
      <formula>0</formula>
    </cfRule>
  </conditionalFormatting>
  <conditionalFormatting sqref="F1303">
    <cfRule type="cellIs" dxfId="2" priority="53" stopIfTrue="1" operator="lessThan">
      <formula>0</formula>
    </cfRule>
  </conditionalFormatting>
  <conditionalFormatting sqref="F1304">
    <cfRule type="cellIs" dxfId="2" priority="52" stopIfTrue="1" operator="lessThan">
      <formula>0</formula>
    </cfRule>
  </conditionalFormatting>
  <conditionalFormatting sqref="F1305">
    <cfRule type="cellIs" dxfId="2" priority="51" stopIfTrue="1" operator="lessThan">
      <formula>0</formula>
    </cfRule>
  </conditionalFormatting>
  <conditionalFormatting sqref="F1306">
    <cfRule type="cellIs" dxfId="2" priority="50" stopIfTrue="1" operator="lessThan">
      <formula>0</formula>
    </cfRule>
  </conditionalFormatting>
  <conditionalFormatting sqref="F1307">
    <cfRule type="cellIs" dxfId="2" priority="49" stopIfTrue="1" operator="lessThan">
      <formula>0</formula>
    </cfRule>
  </conditionalFormatting>
  <conditionalFormatting sqref="F1308">
    <cfRule type="cellIs" dxfId="2" priority="48" stopIfTrue="1" operator="lessThan">
      <formula>0</formula>
    </cfRule>
  </conditionalFormatting>
  <conditionalFormatting sqref="F1309">
    <cfRule type="cellIs" dxfId="2" priority="47" stopIfTrue="1" operator="lessThan">
      <formula>0</formula>
    </cfRule>
  </conditionalFormatting>
  <conditionalFormatting sqref="F1310">
    <cfRule type="cellIs" dxfId="2" priority="46" stopIfTrue="1" operator="lessThan">
      <formula>0</formula>
    </cfRule>
  </conditionalFormatting>
  <conditionalFormatting sqref="F1311">
    <cfRule type="cellIs" dxfId="2" priority="45" stopIfTrue="1" operator="lessThan">
      <formula>0</formula>
    </cfRule>
  </conditionalFormatting>
  <conditionalFormatting sqref="F1312">
    <cfRule type="cellIs" dxfId="2" priority="44" stopIfTrue="1" operator="lessThan">
      <formula>0</formula>
    </cfRule>
  </conditionalFormatting>
  <conditionalFormatting sqref="F1313">
    <cfRule type="cellIs" dxfId="2" priority="43" stopIfTrue="1" operator="lessThan">
      <formula>0</formula>
    </cfRule>
  </conditionalFormatting>
  <conditionalFormatting sqref="F1314">
    <cfRule type="cellIs" dxfId="2" priority="42" stopIfTrue="1" operator="lessThan">
      <formula>0</formula>
    </cfRule>
  </conditionalFormatting>
  <conditionalFormatting sqref="F1315">
    <cfRule type="cellIs" dxfId="2" priority="41" stopIfTrue="1" operator="lessThan">
      <formula>0</formula>
    </cfRule>
  </conditionalFormatting>
  <conditionalFormatting sqref="F1316">
    <cfRule type="cellIs" dxfId="2" priority="40" stopIfTrue="1" operator="lessThan">
      <formula>0</formula>
    </cfRule>
  </conditionalFormatting>
  <conditionalFormatting sqref="F1317">
    <cfRule type="cellIs" dxfId="2" priority="39" stopIfTrue="1" operator="lessThan">
      <formula>0</formula>
    </cfRule>
  </conditionalFormatting>
  <conditionalFormatting sqref="F1318">
    <cfRule type="cellIs" dxfId="2" priority="38" stopIfTrue="1" operator="lessThan">
      <formula>0</formula>
    </cfRule>
  </conditionalFormatting>
  <conditionalFormatting sqref="F1319">
    <cfRule type="cellIs" dxfId="2" priority="37" stopIfTrue="1" operator="lessThan">
      <formula>0</formula>
    </cfRule>
  </conditionalFormatting>
  <conditionalFormatting sqref="F1320">
    <cfRule type="cellIs" dxfId="2" priority="36" stopIfTrue="1" operator="lessThan">
      <formula>0</formula>
    </cfRule>
  </conditionalFormatting>
  <conditionalFormatting sqref="F1321">
    <cfRule type="cellIs" dxfId="2" priority="35" stopIfTrue="1" operator="lessThan">
      <formula>0</formula>
    </cfRule>
  </conditionalFormatting>
  <conditionalFormatting sqref="F1322">
    <cfRule type="cellIs" dxfId="2" priority="34" stopIfTrue="1" operator="lessThan">
      <formula>0</formula>
    </cfRule>
  </conditionalFormatting>
  <conditionalFormatting sqref="F1323">
    <cfRule type="cellIs" dxfId="2" priority="33" stopIfTrue="1" operator="lessThan">
      <formula>0</formula>
    </cfRule>
  </conditionalFormatting>
  <conditionalFormatting sqref="F1324">
    <cfRule type="cellIs" dxfId="2" priority="32" stopIfTrue="1" operator="lessThan">
      <formula>0</formula>
    </cfRule>
  </conditionalFormatting>
  <conditionalFormatting sqref="F1325">
    <cfRule type="cellIs" dxfId="2" priority="31" stopIfTrue="1" operator="lessThan">
      <formula>0</formula>
    </cfRule>
  </conditionalFormatting>
  <conditionalFormatting sqref="F1326">
    <cfRule type="cellIs" dxfId="2" priority="30" stopIfTrue="1" operator="lessThan">
      <formula>0</formula>
    </cfRule>
  </conditionalFormatting>
  <conditionalFormatting sqref="F1327">
    <cfRule type="cellIs" dxfId="2" priority="29" stopIfTrue="1" operator="lessThan">
      <formula>0</formula>
    </cfRule>
  </conditionalFormatting>
  <conditionalFormatting sqref="F1328">
    <cfRule type="cellIs" dxfId="2" priority="28" stopIfTrue="1" operator="lessThan">
      <formula>0</formula>
    </cfRule>
  </conditionalFormatting>
  <conditionalFormatting sqref="F1329">
    <cfRule type="cellIs" dxfId="2" priority="27" stopIfTrue="1" operator="lessThan">
      <formula>0</formula>
    </cfRule>
  </conditionalFormatting>
  <conditionalFormatting sqref="F1330">
    <cfRule type="cellIs" dxfId="2" priority="26" stopIfTrue="1" operator="lessThan">
      <formula>0</formula>
    </cfRule>
  </conditionalFormatting>
  <conditionalFormatting sqref="F1331">
    <cfRule type="cellIs" dxfId="2" priority="25" stopIfTrue="1" operator="lessThan">
      <formula>0</formula>
    </cfRule>
  </conditionalFormatting>
  <conditionalFormatting sqref="F1332">
    <cfRule type="cellIs" dxfId="2" priority="24" stopIfTrue="1" operator="lessThan">
      <formula>0</formula>
    </cfRule>
  </conditionalFormatting>
  <conditionalFormatting sqref="F1333">
    <cfRule type="cellIs" dxfId="2" priority="23" stopIfTrue="1" operator="lessThan">
      <formula>0</formula>
    </cfRule>
  </conditionalFormatting>
  <conditionalFormatting sqref="F1334">
    <cfRule type="cellIs" dxfId="2" priority="22" stopIfTrue="1" operator="lessThan">
      <formula>0</formula>
    </cfRule>
  </conditionalFormatting>
  <conditionalFormatting sqref="F1335">
    <cfRule type="cellIs" dxfId="2" priority="21" stopIfTrue="1" operator="lessThan">
      <formula>0</formula>
    </cfRule>
  </conditionalFormatting>
  <conditionalFormatting sqref="F1336">
    <cfRule type="cellIs" dxfId="2" priority="20" stopIfTrue="1" operator="lessThan">
      <formula>0</formula>
    </cfRule>
  </conditionalFormatting>
  <conditionalFormatting sqref="F1337">
    <cfRule type="cellIs" dxfId="2" priority="19" stopIfTrue="1" operator="lessThan">
      <formula>0</formula>
    </cfRule>
  </conditionalFormatting>
  <conditionalFormatting sqref="F1338">
    <cfRule type="cellIs" dxfId="2" priority="18" stopIfTrue="1" operator="lessThan">
      <formula>0</formula>
    </cfRule>
  </conditionalFormatting>
  <conditionalFormatting sqref="F1339">
    <cfRule type="cellIs" dxfId="2" priority="17" stopIfTrue="1" operator="lessThan">
      <formula>0</formula>
    </cfRule>
  </conditionalFormatting>
  <conditionalFormatting sqref="F1340">
    <cfRule type="cellIs" dxfId="2" priority="16" stopIfTrue="1" operator="lessThan">
      <formula>0</formula>
    </cfRule>
  </conditionalFormatting>
  <conditionalFormatting sqref="F1341">
    <cfRule type="cellIs" dxfId="2" priority="15" stopIfTrue="1" operator="lessThan">
      <formula>0</formula>
    </cfRule>
  </conditionalFormatting>
  <conditionalFormatting sqref="F1342">
    <cfRule type="cellIs" dxfId="2" priority="14" stopIfTrue="1" operator="lessThan">
      <formula>0</formula>
    </cfRule>
  </conditionalFormatting>
  <conditionalFormatting sqref="F1343">
    <cfRule type="cellIs" dxfId="2" priority="13" stopIfTrue="1" operator="lessThan">
      <formula>0</formula>
    </cfRule>
  </conditionalFormatting>
  <conditionalFormatting sqref="F1344">
    <cfRule type="cellIs" dxfId="2" priority="12" stopIfTrue="1" operator="lessThan">
      <formula>0</formula>
    </cfRule>
  </conditionalFormatting>
  <conditionalFormatting sqref="F1345">
    <cfRule type="cellIs" dxfId="2" priority="11" stopIfTrue="1" operator="lessThan">
      <formula>0</formula>
    </cfRule>
  </conditionalFormatting>
  <conditionalFormatting sqref="F1346">
    <cfRule type="cellIs" dxfId="2" priority="10" stopIfTrue="1" operator="lessThan">
      <formula>0</formula>
    </cfRule>
  </conditionalFormatting>
  <conditionalFormatting sqref="F1347">
    <cfRule type="cellIs" dxfId="2" priority="9" stopIfTrue="1" operator="lessThan">
      <formula>0</formula>
    </cfRule>
  </conditionalFormatting>
  <conditionalFormatting sqref="F1348">
    <cfRule type="cellIs" dxfId="2" priority="8" stopIfTrue="1" operator="lessThan">
      <formula>0</formula>
    </cfRule>
  </conditionalFormatting>
  <conditionalFormatting sqref="F1349">
    <cfRule type="cellIs" dxfId="2" priority="7" stopIfTrue="1" operator="lessThan">
      <formula>0</formula>
    </cfRule>
  </conditionalFormatting>
  <conditionalFormatting sqref="F1350">
    <cfRule type="cellIs" dxfId="2" priority="6" stopIfTrue="1" operator="lessThan">
      <formula>0</formula>
    </cfRule>
  </conditionalFormatting>
  <conditionalFormatting sqref="F1351">
    <cfRule type="cellIs" dxfId="2" priority="5" stopIfTrue="1" operator="lessThan">
      <formula>0</formula>
    </cfRule>
  </conditionalFormatting>
  <conditionalFormatting sqref="F1352">
    <cfRule type="cellIs" dxfId="2" priority="4" stopIfTrue="1" operator="lessThan">
      <formula>0</formula>
    </cfRule>
  </conditionalFormatting>
  <conditionalFormatting sqref="F1353">
    <cfRule type="cellIs" dxfId="2" priority="3" stopIfTrue="1" operator="lessThan">
      <formula>0</formula>
    </cfRule>
  </conditionalFormatting>
  <conditionalFormatting sqref="F1354">
    <cfRule type="cellIs" dxfId="2" priority="2" stopIfTrue="1" operator="lessThan">
      <formula>0</formula>
    </cfRule>
  </conditionalFormatting>
  <conditionalFormatting sqref="F1355">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B36"/>
  <sheetViews>
    <sheetView showZeros="0" topLeftCell="A29" workbookViewId="0">
      <selection activeCell="B40" sqref="B40"/>
    </sheetView>
  </sheetViews>
  <sheetFormatPr defaultColWidth="9" defaultRowHeight="13.5" outlineLevelCol="1"/>
  <cols>
    <col min="1" max="1" width="79" customWidth="1"/>
    <col min="2" max="2" width="36.5" customWidth="1"/>
    <col min="5" max="5" width="27.875" customWidth="1"/>
  </cols>
  <sheetData>
    <row r="1" ht="63" customHeight="1" spans="1:2">
      <c r="A1" s="436" t="s">
        <v>2460</v>
      </c>
      <c r="B1" s="436"/>
    </row>
    <row r="2" ht="20.1" customHeight="1" spans="1:2">
      <c r="A2" s="437"/>
      <c r="B2" s="438" t="s">
        <v>39</v>
      </c>
    </row>
    <row r="3" ht="45" customHeight="1" spans="1:2">
      <c r="A3" s="439" t="s">
        <v>2461</v>
      </c>
      <c r="B3" s="92" t="s">
        <v>43</v>
      </c>
    </row>
    <row r="4" ht="30" customHeight="1" spans="1:2">
      <c r="A4" s="440" t="s">
        <v>2462</v>
      </c>
      <c r="B4" s="441">
        <f>B5+B6+B7+B8</f>
        <v>32801</v>
      </c>
    </row>
    <row r="5" ht="30" customHeight="1" spans="1:2">
      <c r="A5" s="442" t="s">
        <v>2463</v>
      </c>
      <c r="B5" s="443">
        <v>23073</v>
      </c>
    </row>
    <row r="6" ht="30" customHeight="1" spans="1:2">
      <c r="A6" s="442" t="s">
        <v>2464</v>
      </c>
      <c r="B6" s="443">
        <v>5192</v>
      </c>
    </row>
    <row r="7" ht="30" customHeight="1" spans="1:2">
      <c r="A7" s="442" t="s">
        <v>2465</v>
      </c>
      <c r="B7" s="443">
        <v>1912</v>
      </c>
    </row>
    <row r="8" ht="30" customHeight="1" spans="1:2">
      <c r="A8" s="442" t="s">
        <v>2466</v>
      </c>
      <c r="B8" s="443">
        <v>2624</v>
      </c>
    </row>
    <row r="9" ht="30" customHeight="1" spans="1:2">
      <c r="A9" s="440" t="s">
        <v>2467</v>
      </c>
      <c r="B9" s="441">
        <f>B10+B11+B12+B13+B14+B15+B16+B17+B18+B19</f>
        <v>3962</v>
      </c>
    </row>
    <row r="10" ht="30" customHeight="1" spans="1:2">
      <c r="A10" s="442" t="s">
        <v>2468</v>
      </c>
      <c r="B10" s="443">
        <v>2497</v>
      </c>
    </row>
    <row r="11" ht="30" customHeight="1" spans="1:2">
      <c r="A11" s="442" t="s">
        <v>2469</v>
      </c>
      <c r="B11" s="443">
        <v>259</v>
      </c>
    </row>
    <row r="12" ht="30" customHeight="1" spans="1:2">
      <c r="A12" s="442" t="s">
        <v>2470</v>
      </c>
      <c r="B12" s="443">
        <v>0</v>
      </c>
    </row>
    <row r="13" ht="30" customHeight="1" spans="1:2">
      <c r="A13" s="442" t="s">
        <v>2471</v>
      </c>
      <c r="B13" s="443">
        <v>27</v>
      </c>
    </row>
    <row r="14" ht="30" customHeight="1" spans="1:2">
      <c r="A14" s="442" t="s">
        <v>2472</v>
      </c>
      <c r="B14" s="443">
        <v>1</v>
      </c>
    </row>
    <row r="15" ht="30" customHeight="1" spans="1:2">
      <c r="A15" s="442" t="s">
        <v>2473</v>
      </c>
      <c r="B15" s="443">
        <v>478</v>
      </c>
    </row>
    <row r="16" ht="30" hidden="1" customHeight="1" spans="1:2">
      <c r="A16" s="442" t="s">
        <v>2474</v>
      </c>
      <c r="B16" s="443">
        <v>162</v>
      </c>
    </row>
    <row r="17" ht="30" customHeight="1" spans="1:2">
      <c r="A17" s="442" t="s">
        <v>2475</v>
      </c>
      <c r="B17" s="443">
        <v>387</v>
      </c>
    </row>
    <row r="18" ht="30" customHeight="1" spans="1:2">
      <c r="A18" s="442" t="s">
        <v>2476</v>
      </c>
      <c r="B18" s="443">
        <v>19</v>
      </c>
    </row>
    <row r="19" ht="30" customHeight="1" spans="1:2">
      <c r="A19" s="442" t="s">
        <v>2477</v>
      </c>
      <c r="B19" s="443">
        <v>132</v>
      </c>
    </row>
    <row r="20" ht="30" customHeight="1" spans="1:2">
      <c r="A20" s="440" t="s">
        <v>2478</v>
      </c>
      <c r="B20" s="441">
        <f>B21</f>
        <v>20</v>
      </c>
    </row>
    <row r="21" ht="30" customHeight="1" spans="1:2">
      <c r="A21" s="442" t="s">
        <v>2479</v>
      </c>
      <c r="B21" s="418">
        <v>20</v>
      </c>
    </row>
    <row r="22" ht="30" customHeight="1" spans="1:2">
      <c r="A22" s="440" t="s">
        <v>2480</v>
      </c>
      <c r="B22" s="441">
        <f>B23+B24</f>
        <v>33766</v>
      </c>
    </row>
    <row r="23" ht="30" customHeight="1" spans="1:2">
      <c r="A23" s="442" t="s">
        <v>2481</v>
      </c>
      <c r="B23" s="418">
        <v>32275</v>
      </c>
    </row>
    <row r="24" ht="30" customHeight="1" spans="1:2">
      <c r="A24" s="442" t="s">
        <v>2482</v>
      </c>
      <c r="B24" s="443">
        <v>1491</v>
      </c>
    </row>
    <row r="25" ht="30" customHeight="1" spans="1:2">
      <c r="A25" s="440" t="s">
        <v>2483</v>
      </c>
      <c r="B25" s="441">
        <f>B26</f>
        <v>24</v>
      </c>
    </row>
    <row r="26" ht="30" customHeight="1" spans="1:2">
      <c r="A26" s="442" t="s">
        <v>2484</v>
      </c>
      <c r="B26" s="418">
        <v>24</v>
      </c>
    </row>
    <row r="27" ht="30" customHeight="1" spans="1:2">
      <c r="A27" s="440" t="s">
        <v>2485</v>
      </c>
      <c r="B27" s="444">
        <f>B28</f>
        <v>45</v>
      </c>
    </row>
    <row r="28" ht="30" customHeight="1" spans="1:2">
      <c r="A28" s="442" t="s">
        <v>2486</v>
      </c>
      <c r="B28" s="418">
        <v>45</v>
      </c>
    </row>
    <row r="29" ht="30" customHeight="1" spans="1:2">
      <c r="A29" s="440" t="s">
        <v>2487</v>
      </c>
      <c r="B29" s="441">
        <f>B30+B31+B32+B33</f>
        <v>13996</v>
      </c>
    </row>
    <row r="30" ht="30" customHeight="1" spans="1:2">
      <c r="A30" s="442" t="s">
        <v>2488</v>
      </c>
      <c r="B30" s="443">
        <v>9903</v>
      </c>
    </row>
    <row r="31" ht="30" customHeight="1" spans="1:2">
      <c r="A31" s="442" t="s">
        <v>2489</v>
      </c>
      <c r="B31" s="443">
        <v>53</v>
      </c>
    </row>
    <row r="32" ht="30" customHeight="1" spans="1:2">
      <c r="A32" s="442" t="s">
        <v>2490</v>
      </c>
      <c r="B32" s="443">
        <v>3721</v>
      </c>
    </row>
    <row r="33" ht="30" customHeight="1" spans="1:2">
      <c r="A33" s="442" t="s">
        <v>2491</v>
      </c>
      <c r="B33" s="443">
        <v>319</v>
      </c>
    </row>
    <row r="34" ht="30" customHeight="1" spans="1:2">
      <c r="A34" s="440" t="s">
        <v>2492</v>
      </c>
      <c r="B34" s="443">
        <f>B35</f>
        <v>122</v>
      </c>
    </row>
    <row r="35" ht="30" customHeight="1" spans="1:2">
      <c r="A35" s="442" t="s">
        <v>2493</v>
      </c>
      <c r="B35" s="443">
        <v>122</v>
      </c>
    </row>
    <row r="36" ht="30" customHeight="1" spans="1:2">
      <c r="A36" s="445" t="s">
        <v>2494</v>
      </c>
      <c r="B36" s="441">
        <f>B4+B9+B20+B22+B25+B27+B29+B34</f>
        <v>84736</v>
      </c>
    </row>
  </sheetData>
  <autoFilter ref="A3:B36">
    <extLst/>
  </autoFilter>
  <mergeCells count="1">
    <mergeCell ref="A1:B1"/>
  </mergeCells>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E42"/>
  <sheetViews>
    <sheetView showGridLines="0" showZeros="0" view="pageBreakPreview" zoomScaleNormal="100" workbookViewId="0">
      <selection activeCell="I14" sqref="I14"/>
    </sheetView>
  </sheetViews>
  <sheetFormatPr defaultColWidth="9" defaultRowHeight="13.5" outlineLevelCol="4"/>
  <cols>
    <col min="1" max="1" width="69.6333333333333" style="280" customWidth="1"/>
    <col min="2" max="2" width="45.6333333333333" customWidth="1"/>
    <col min="3" max="4" width="16.6333333333333" hidden="1" customWidth="1"/>
  </cols>
  <sheetData>
    <row r="1" s="279" customFormat="1" ht="45" customHeight="1" spans="1:4">
      <c r="A1" s="425" t="s">
        <v>2495</v>
      </c>
      <c r="B1" s="425"/>
      <c r="C1" s="425"/>
      <c r="D1" s="425"/>
    </row>
    <row r="2" ht="20.1" customHeight="1" spans="1:4">
      <c r="A2" s="283"/>
      <c r="B2" s="415" t="s">
        <v>39</v>
      </c>
      <c r="C2" s="426"/>
      <c r="D2" s="426" t="s">
        <v>39</v>
      </c>
    </row>
    <row r="3" ht="45" customHeight="1" spans="1:5">
      <c r="A3" s="187" t="s">
        <v>2496</v>
      </c>
      <c r="B3" s="92" t="s">
        <v>43</v>
      </c>
      <c r="C3" s="427" t="s">
        <v>2497</v>
      </c>
      <c r="D3" s="92" t="s">
        <v>2498</v>
      </c>
      <c r="E3" s="428" t="s">
        <v>45</v>
      </c>
    </row>
    <row r="4" ht="36" customHeight="1" spans="1:5">
      <c r="A4" s="429" t="s">
        <v>2499</v>
      </c>
      <c r="B4" s="102"/>
      <c r="C4" s="430">
        <f>SUM(C5:C5)</f>
        <v>0</v>
      </c>
      <c r="D4" s="431">
        <f>SUM(D5:D5)</f>
        <v>0</v>
      </c>
      <c r="E4" s="293" t="str">
        <f>IF(A4&lt;&gt;"",IF(SUM(B4:D4)&lt;&gt;0,"是","否"),"是")</f>
        <v>否</v>
      </c>
    </row>
    <row r="5" ht="36" customHeight="1" spans="1:5">
      <c r="A5" s="432" t="s">
        <v>2500</v>
      </c>
      <c r="B5" s="104"/>
      <c r="C5" s="433"/>
      <c r="D5" s="434"/>
      <c r="E5" s="293" t="str">
        <f>IF(A5&lt;&gt;"",IF(SUM(B5:D5)&lt;&gt;0,"是","否"),"是")</f>
        <v>否</v>
      </c>
    </row>
    <row r="6" ht="36" customHeight="1" spans="1:5">
      <c r="A6" s="429" t="s">
        <v>2501</v>
      </c>
      <c r="B6" s="104"/>
      <c r="C6" s="433">
        <v>64164</v>
      </c>
      <c r="D6" s="434"/>
      <c r="E6" s="293" t="str">
        <f>IF(A6&lt;&gt;"",IF(SUM(B6:D6)&lt;&gt;0,"是","否"),"是")</f>
        <v>是</v>
      </c>
    </row>
    <row r="7" ht="36" customHeight="1" spans="1:5">
      <c r="A7" s="432" t="s">
        <v>2500</v>
      </c>
      <c r="B7" s="102"/>
      <c r="C7" s="433"/>
      <c r="D7" s="434"/>
      <c r="E7" s="293"/>
    </row>
    <row r="8" ht="36" customHeight="1" spans="1:5">
      <c r="A8" s="429" t="s">
        <v>2502</v>
      </c>
      <c r="B8" s="104"/>
      <c r="C8" s="433">
        <v>2293</v>
      </c>
      <c r="D8" s="434"/>
      <c r="E8" s="293" t="str">
        <f>IF(A8&lt;&gt;"",IF(SUM(B8:D8)&lt;&gt;0,"是","否"),"是")</f>
        <v>是</v>
      </c>
    </row>
    <row r="9" ht="36" customHeight="1" spans="1:5">
      <c r="A9" s="432" t="s">
        <v>2500</v>
      </c>
      <c r="B9" s="104"/>
      <c r="C9" s="433"/>
      <c r="D9" s="434"/>
      <c r="E9" s="293"/>
    </row>
    <row r="10" ht="36" customHeight="1" spans="1:5">
      <c r="A10" s="429" t="s">
        <v>2503</v>
      </c>
      <c r="B10" s="104"/>
      <c r="C10" s="433">
        <v>9600</v>
      </c>
      <c r="D10" s="434"/>
      <c r="E10" s="293" t="str">
        <f>IF(A10&lt;&gt;"",IF(SUM(B10:D10)&lt;&gt;0,"是","否"),"是")</f>
        <v>是</v>
      </c>
    </row>
    <row r="11" ht="36" customHeight="1" spans="1:5">
      <c r="A11" s="432" t="s">
        <v>2500</v>
      </c>
      <c r="B11" s="104"/>
      <c r="C11" s="433"/>
      <c r="D11" s="434"/>
      <c r="E11" s="293"/>
    </row>
    <row r="12" ht="36" customHeight="1" spans="1:5">
      <c r="A12" s="429" t="s">
        <v>2504</v>
      </c>
      <c r="B12" s="104"/>
      <c r="C12" s="433">
        <v>280</v>
      </c>
      <c r="D12" s="434"/>
      <c r="E12" s="293" t="str">
        <f>IF(A12&lt;&gt;"",IF(SUM(B12:D12)&lt;&gt;0,"是","否"),"是")</f>
        <v>是</v>
      </c>
    </row>
    <row r="13" ht="36" customHeight="1" spans="1:5">
      <c r="A13" s="432" t="s">
        <v>2500</v>
      </c>
      <c r="B13" s="104"/>
      <c r="C13" s="433"/>
      <c r="D13" s="434"/>
      <c r="E13" s="293"/>
    </row>
    <row r="14" ht="36" customHeight="1" spans="1:5">
      <c r="A14" s="429" t="s">
        <v>2505</v>
      </c>
      <c r="B14" s="104"/>
      <c r="C14" s="433">
        <v>83870</v>
      </c>
      <c r="D14" s="434"/>
      <c r="E14" s="293" t="str">
        <f>IF(A14&lt;&gt;"",IF(SUM(B14:D14)&lt;&gt;0,"是","否"),"是")</f>
        <v>是</v>
      </c>
    </row>
    <row r="15" ht="36" customHeight="1" spans="1:5">
      <c r="A15" s="432" t="s">
        <v>2500</v>
      </c>
      <c r="B15" s="104"/>
      <c r="C15" s="433"/>
      <c r="D15" s="434"/>
      <c r="E15" s="293"/>
    </row>
    <row r="16" ht="36" customHeight="1" spans="1:5">
      <c r="A16" s="429" t="s">
        <v>2506</v>
      </c>
      <c r="B16" s="104"/>
      <c r="C16" s="433">
        <v>413</v>
      </c>
      <c r="D16" s="434"/>
      <c r="E16" s="293" t="str">
        <f>IF(A16&lt;&gt;"",IF(SUM(B16:D16)&lt;&gt;0,"是","否"),"是")</f>
        <v>是</v>
      </c>
    </row>
    <row r="17" ht="36" customHeight="1" spans="1:5">
      <c r="A17" s="432" t="s">
        <v>2500</v>
      </c>
      <c r="B17" s="104"/>
      <c r="C17" s="433"/>
      <c r="D17" s="434"/>
      <c r="E17" s="293"/>
    </row>
    <row r="18" ht="36" customHeight="1" spans="1:5">
      <c r="A18" s="429" t="s">
        <v>2507</v>
      </c>
      <c r="B18" s="104"/>
      <c r="C18" s="433">
        <v>60</v>
      </c>
      <c r="D18" s="434"/>
      <c r="E18" s="293" t="str">
        <f>IF(A18&lt;&gt;"",IF(SUM(B18:D18)&lt;&gt;0,"是","否"),"是")</f>
        <v>是</v>
      </c>
    </row>
    <row r="19" ht="36" customHeight="1" spans="1:5">
      <c r="A19" s="432" t="s">
        <v>2500</v>
      </c>
      <c r="B19" s="104"/>
      <c r="C19" s="433"/>
      <c r="D19" s="434"/>
      <c r="E19" s="293"/>
    </row>
    <row r="20" ht="36" customHeight="1" spans="1:5">
      <c r="A20" s="429" t="s">
        <v>2508</v>
      </c>
      <c r="B20" s="104"/>
      <c r="C20" s="433">
        <v>4418</v>
      </c>
      <c r="D20" s="434"/>
      <c r="E20" s="293" t="str">
        <f>IF(A20&lt;&gt;"",IF(SUM(B20:D20)&lt;&gt;0,"是","否"),"是")</f>
        <v>是</v>
      </c>
    </row>
    <row r="21" ht="36" customHeight="1" spans="1:5">
      <c r="A21" s="432" t="s">
        <v>2500</v>
      </c>
      <c r="B21" s="104"/>
      <c r="C21" s="430"/>
      <c r="D21" s="431"/>
      <c r="E21" s="293"/>
    </row>
    <row r="22" ht="36" customHeight="1" spans="1:5">
      <c r="A22" s="429" t="s">
        <v>2509</v>
      </c>
      <c r="B22" s="104"/>
      <c r="C22" s="433"/>
      <c r="D22" s="434"/>
      <c r="E22" s="293" t="str">
        <f>IF(A22&lt;&gt;"",IF(SUM(B22:D22)&lt;&gt;0,"是","否"),"是")</f>
        <v>否</v>
      </c>
    </row>
    <row r="23" ht="36" customHeight="1" spans="1:5">
      <c r="A23" s="432" t="s">
        <v>2500</v>
      </c>
      <c r="B23" s="104"/>
      <c r="C23" s="433"/>
      <c r="D23" s="434"/>
      <c r="E23" s="293"/>
    </row>
    <row r="24" ht="36" customHeight="1" spans="1:5">
      <c r="A24" s="429" t="s">
        <v>2510</v>
      </c>
      <c r="B24" s="104"/>
      <c r="C24" s="433"/>
      <c r="D24" s="434"/>
      <c r="E24" s="293" t="str">
        <f>IF(A24&lt;&gt;"",IF(SUM(B24:D24)&lt;&gt;0,"是","否"),"是")</f>
        <v>否</v>
      </c>
    </row>
    <row r="25" ht="36" customHeight="1" spans="1:5">
      <c r="A25" s="432" t="s">
        <v>2500</v>
      </c>
      <c r="B25" s="104"/>
      <c r="C25" s="433"/>
      <c r="D25" s="434"/>
      <c r="E25" s="293"/>
    </row>
    <row r="26" ht="36" customHeight="1" spans="1:5">
      <c r="A26" s="429" t="s">
        <v>2511</v>
      </c>
      <c r="B26" s="104"/>
      <c r="C26" s="433"/>
      <c r="D26" s="434">
        <v>5000</v>
      </c>
      <c r="E26" s="293" t="str">
        <f>IF(A26&lt;&gt;"",IF(SUM(B26:D26)&lt;&gt;0,"是","否"),"是")</f>
        <v>是</v>
      </c>
    </row>
    <row r="27" ht="36" customHeight="1" spans="1:5">
      <c r="A27" s="432" t="s">
        <v>2500</v>
      </c>
      <c r="B27" s="104"/>
      <c r="C27" s="433"/>
      <c r="D27" s="434"/>
      <c r="E27" s="293"/>
    </row>
    <row r="28" ht="36" customHeight="1" spans="1:5">
      <c r="A28" s="429" t="s">
        <v>2512</v>
      </c>
      <c r="B28" s="104"/>
      <c r="C28" s="433">
        <v>3800</v>
      </c>
      <c r="D28" s="434"/>
      <c r="E28" s="293" t="str">
        <f>IF(A28&lt;&gt;"",IF(SUM(B28:D28)&lt;&gt;0,"是","否"),"是")</f>
        <v>是</v>
      </c>
    </row>
    <row r="29" ht="36" customHeight="1" spans="1:5">
      <c r="A29" s="432" t="s">
        <v>2500</v>
      </c>
      <c r="B29" s="104"/>
      <c r="C29" s="433"/>
      <c r="D29" s="434"/>
      <c r="E29" s="293"/>
    </row>
    <row r="30" ht="36" customHeight="1" spans="1:5">
      <c r="A30" s="429" t="s">
        <v>2513</v>
      </c>
      <c r="B30" s="104"/>
      <c r="C30" s="433">
        <v>1257</v>
      </c>
      <c r="D30" s="434"/>
      <c r="E30" s="293" t="str">
        <f>IF(A30&lt;&gt;"",IF(SUM(B30:D30)&lt;&gt;0,"是","否"),"是")</f>
        <v>是</v>
      </c>
    </row>
    <row r="31" ht="36" customHeight="1" spans="1:5">
      <c r="A31" s="432" t="s">
        <v>2500</v>
      </c>
      <c r="B31" s="104"/>
      <c r="C31" s="433"/>
      <c r="D31" s="434"/>
      <c r="E31" s="293"/>
    </row>
    <row r="32" ht="36" customHeight="1" spans="1:5">
      <c r="A32" s="429" t="s">
        <v>2514</v>
      </c>
      <c r="B32" s="104"/>
      <c r="C32" s="433">
        <v>2163</v>
      </c>
      <c r="D32" s="434"/>
      <c r="E32" s="293" t="str">
        <f>IF(A32&lt;&gt;"",IF(SUM(B32:D32)&lt;&gt;0,"是","否"),"是")</f>
        <v>是</v>
      </c>
    </row>
    <row r="33" ht="36" customHeight="1" spans="1:5">
      <c r="A33" s="432" t="s">
        <v>2500</v>
      </c>
      <c r="B33" s="104"/>
      <c r="C33" s="433"/>
      <c r="D33" s="434"/>
      <c r="E33" s="293"/>
    </row>
    <row r="34" ht="36" customHeight="1" spans="1:5">
      <c r="A34" s="429" t="s">
        <v>2515</v>
      </c>
      <c r="B34" s="104"/>
      <c r="E34" s="293" t="str">
        <f>IF(A34&lt;&gt;"",IF(SUM(B34:D34)&lt;&gt;0,"是","否"),"是")</f>
        <v>否</v>
      </c>
    </row>
    <row r="35" ht="36" customHeight="1" spans="1:5">
      <c r="A35" s="432" t="s">
        <v>2500</v>
      </c>
      <c r="B35" s="104"/>
      <c r="E35" s="293"/>
    </row>
    <row r="36" ht="36" customHeight="1" spans="1:5">
      <c r="A36" s="429" t="s">
        <v>2516</v>
      </c>
      <c r="B36" s="104"/>
      <c r="E36" s="293" t="str">
        <f>IF(A36&lt;&gt;"",IF(SUM(B36:D36)&lt;&gt;0,"是","否"),"是")</f>
        <v>否</v>
      </c>
    </row>
    <row r="37" ht="36" customHeight="1" spans="1:5">
      <c r="A37" s="432" t="s">
        <v>2500</v>
      </c>
      <c r="B37" s="104"/>
      <c r="E37" s="293"/>
    </row>
    <row r="38" ht="36" customHeight="1" spans="1:5">
      <c r="A38" s="429" t="s">
        <v>2517</v>
      </c>
      <c r="B38" s="104"/>
      <c r="E38" s="293" t="str">
        <f>IF(A38&lt;&gt;"",IF(SUM(B38:D38)&lt;&gt;0,"是","否"),"是")</f>
        <v>否</v>
      </c>
    </row>
    <row r="39" ht="36" customHeight="1" spans="1:5">
      <c r="A39" s="432" t="s">
        <v>2500</v>
      </c>
      <c r="B39" s="104"/>
      <c r="E39" s="293"/>
    </row>
    <row r="40" ht="36" customHeight="1" spans="1:5">
      <c r="A40" s="429" t="s">
        <v>2518</v>
      </c>
      <c r="B40" s="104"/>
      <c r="E40" s="293" t="str">
        <f>IF(A40&lt;&gt;"",IF(SUM(B40:D40)&lt;&gt;0,"是","否"),"是")</f>
        <v>否</v>
      </c>
    </row>
    <row r="41" ht="36" customHeight="1" spans="1:5">
      <c r="A41" s="432" t="s">
        <v>2500</v>
      </c>
      <c r="B41" s="104"/>
      <c r="E41" s="293"/>
    </row>
    <row r="42" ht="36" customHeight="1" spans="1:5">
      <c r="A42" s="435" t="s">
        <v>2519</v>
      </c>
      <c r="B42" s="104"/>
      <c r="E42" s="293" t="str">
        <f>IF(A42&lt;&gt;"",IF(SUM(B42:D42)&lt;&gt;0,"是","否"),"是")</f>
        <v>否</v>
      </c>
    </row>
  </sheetData>
  <autoFilter ref="A3:E42">
    <extLst/>
  </autoFilter>
  <mergeCells count="1">
    <mergeCell ref="A1:D1"/>
  </mergeCells>
  <conditionalFormatting sqref="E4">
    <cfRule type="cellIs" dxfId="2" priority="2" stopIfTrue="1" operator="lessThan">
      <formula>0</formula>
    </cfRule>
  </conditionalFormatting>
  <conditionalFormatting sqref="E5:E42">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F19"/>
  <sheetViews>
    <sheetView showGridLines="0" showZeros="0" view="pageBreakPreview" zoomScaleNormal="85" workbookViewId="0">
      <selection activeCell="A1" sqref="A1:D1"/>
    </sheetView>
  </sheetViews>
  <sheetFormatPr defaultColWidth="9" defaultRowHeight="14.25" outlineLevelCol="5"/>
  <cols>
    <col min="1" max="1" width="43.6333333333333" style="173" customWidth="1"/>
    <col min="2" max="2" width="20.6333333333333" style="175" customWidth="1"/>
    <col min="3" max="3" width="20.6333333333333" style="173" customWidth="1"/>
    <col min="4" max="4" width="20" style="354" customWidth="1"/>
    <col min="5" max="5" width="12.6333333333333" style="173"/>
    <col min="6" max="16377" width="9" style="173"/>
    <col min="16378" max="16379" width="35.6333333333333" style="173"/>
    <col min="16380" max="16384" width="9" style="173"/>
  </cols>
  <sheetData>
    <row r="1" ht="45" customHeight="1" spans="1:4">
      <c r="A1" s="178" t="s">
        <v>2520</v>
      </c>
      <c r="B1" s="178"/>
      <c r="C1" s="178"/>
      <c r="D1" s="178"/>
    </row>
    <row r="2" ht="20.1" customHeight="1" spans="1:4">
      <c r="A2" s="179"/>
      <c r="B2" s="179"/>
      <c r="C2" s="414"/>
      <c r="D2" s="415" t="s">
        <v>39</v>
      </c>
    </row>
    <row r="3" s="174" customFormat="1" ht="45" customHeight="1" spans="1:4">
      <c r="A3" s="181" t="s">
        <v>2521</v>
      </c>
      <c r="B3" s="181" t="s">
        <v>2519</v>
      </c>
      <c r="C3" s="416" t="s">
        <v>2522</v>
      </c>
      <c r="D3" s="416" t="s">
        <v>2523</v>
      </c>
    </row>
    <row r="4" ht="36" customHeight="1" spans="1:4">
      <c r="A4" s="417" t="s">
        <v>2524</v>
      </c>
      <c r="B4" s="183">
        <f>C4+D4</f>
        <v>140505</v>
      </c>
      <c r="C4" s="183">
        <v>2622</v>
      </c>
      <c r="D4" s="418">
        <v>137883</v>
      </c>
    </row>
    <row r="5" ht="36" customHeight="1" spans="1:6">
      <c r="A5" s="419" t="s">
        <v>2525</v>
      </c>
      <c r="B5" s="183"/>
      <c r="C5" s="183"/>
      <c r="D5" s="418"/>
      <c r="F5" s="173" t="s">
        <v>0</v>
      </c>
    </row>
    <row r="6" ht="36" customHeight="1" spans="1:4">
      <c r="A6" s="419" t="s">
        <v>2526</v>
      </c>
      <c r="B6" s="183">
        <f>C6+D6</f>
        <v>140505</v>
      </c>
      <c r="C6" s="183">
        <v>2622</v>
      </c>
      <c r="D6" s="418">
        <v>137883</v>
      </c>
    </row>
    <row r="7" ht="36" customHeight="1" spans="1:4">
      <c r="A7" s="419" t="s">
        <v>2527</v>
      </c>
      <c r="B7" s="183"/>
      <c r="C7" s="183"/>
      <c r="D7" s="418"/>
    </row>
    <row r="8" ht="36" customHeight="1" spans="1:4">
      <c r="A8" s="419" t="s">
        <v>2528</v>
      </c>
      <c r="B8" s="183"/>
      <c r="C8" s="183"/>
      <c r="D8" s="418"/>
    </row>
    <row r="9" ht="36" customHeight="1" spans="1:4">
      <c r="A9" s="419" t="s">
        <v>2529</v>
      </c>
      <c r="B9" s="183"/>
      <c r="C9" s="183"/>
      <c r="D9" s="418"/>
    </row>
    <row r="10" ht="36" customHeight="1" spans="1:4">
      <c r="A10" s="419" t="s">
        <v>2530</v>
      </c>
      <c r="B10" s="183"/>
      <c r="C10" s="183"/>
      <c r="D10" s="418"/>
    </row>
    <row r="11" ht="36" customHeight="1" spans="1:4">
      <c r="A11" s="419" t="s">
        <v>2531</v>
      </c>
      <c r="B11" s="183"/>
      <c r="C11" s="183"/>
      <c r="D11" s="418"/>
    </row>
    <row r="12" ht="36" customHeight="1" spans="1:4">
      <c r="A12" s="419" t="s">
        <v>2532</v>
      </c>
      <c r="B12" s="183"/>
      <c r="C12" s="183"/>
      <c r="D12" s="418"/>
    </row>
    <row r="13" ht="36" customHeight="1" spans="1:4">
      <c r="A13" s="419" t="s">
        <v>2533</v>
      </c>
      <c r="B13" s="183"/>
      <c r="C13" s="183"/>
      <c r="D13" s="418"/>
    </row>
    <row r="14" ht="36" customHeight="1" spans="1:4">
      <c r="A14" s="419" t="s">
        <v>2534</v>
      </c>
      <c r="B14" s="183"/>
      <c r="C14" s="183"/>
      <c r="D14" s="418"/>
    </row>
    <row r="15" ht="36" customHeight="1" spans="1:4">
      <c r="A15" s="417" t="s">
        <v>2535</v>
      </c>
      <c r="B15" s="420"/>
      <c r="C15" s="420"/>
      <c r="D15" s="420"/>
    </row>
    <row r="16" spans="2:4">
      <c r="B16" s="421"/>
      <c r="C16" s="422"/>
      <c r="D16" s="423"/>
    </row>
    <row r="17" spans="3:3">
      <c r="C17" s="424"/>
    </row>
    <row r="18" spans="3:3">
      <c r="C18" s="424"/>
    </row>
    <row r="19" spans="3:3">
      <c r="C19" s="424"/>
    </row>
  </sheetData>
  <mergeCells count="1">
    <mergeCell ref="A1:D1"/>
  </mergeCells>
  <conditionalFormatting sqref="D1">
    <cfRule type="cellIs" dxfId="0" priority="4" stopIfTrue="1" operator="greaterThanOrEqual">
      <formula>10</formula>
    </cfRule>
    <cfRule type="cellIs" dxfId="0" priority="5" stopIfTrue="1" operator="lessThanOrEqual">
      <formula>-1</formula>
    </cfRule>
  </conditionalFormatting>
  <conditionalFormatting sqref="B3:C3">
    <cfRule type="cellIs" dxfId="0" priority="3" stopIfTrue="1" operator="lessThanOrEqual">
      <formula>-1</formula>
    </cfRule>
  </conditionalFormatting>
  <conditionalFormatting sqref="C4 B4">
    <cfRule type="cellIs" dxfId="0" priority="1" stopIfTrue="1" operator="lessThanOrEqual">
      <formula>-1</formula>
    </cfRule>
  </conditionalFormatting>
  <conditionalFormatting sqref="B5:C5 C9:C14 C6:C7 B6">
    <cfRule type="cellIs" dxfId="0"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35</vt:i4>
      </vt:variant>
    </vt:vector>
  </HeadingPairs>
  <TitlesOfParts>
    <vt:vector size="35" baseType="lpstr">
      <vt:lpstr>封面</vt:lpstr>
      <vt:lpstr>目录</vt:lpstr>
      <vt:lpstr>1-1一般公共预算收入情况表</vt:lpstr>
      <vt:lpstr>1-2一般公共预算支出情况表</vt:lpstr>
      <vt:lpstr>1-3一般公共预算收入情况表</vt:lpstr>
      <vt:lpstr>1-4本级一般公共预算支出情况表（公开到项级）</vt:lpstr>
      <vt:lpstr>1-5本级一般公共预算基本支出情况表（公开到款级）</vt:lpstr>
      <vt:lpstr>1-6一般公共预算支出表（州、市对下转移支付项目）</vt:lpstr>
      <vt:lpstr>1-7楚雄州分地区税收返还和转移支付预算表</vt:lpstr>
      <vt:lpstr>1-8本级“三公”经费预算财政拨款情况统计表</vt:lpstr>
      <vt:lpstr>2-1政府性基金预算收入情况表</vt:lpstr>
      <vt:lpstr>2-2政府性基金预算支出情况表</vt:lpstr>
      <vt:lpstr>2-3本级政府性基金预算收入情况表</vt:lpstr>
      <vt:lpstr>2-4本级政府性基金预算支出情况表（公开到项级）</vt:lpstr>
      <vt:lpstr>2-5本级政府性基金支出表（州、市对下转移支付）</vt:lpstr>
      <vt:lpstr>3-1国有资本经营收入预算情况表</vt:lpstr>
      <vt:lpstr>3-2国有资本经营支出预算情况表</vt:lpstr>
      <vt:lpstr>3-3本级国有资本经营收入预算情况表</vt:lpstr>
      <vt:lpstr>3-4本级国有资本经营支出预算情况表（公开到项级）</vt:lpstr>
      <vt:lpstr>3-5 省国有资本经营预算转移支付表 （分地区）</vt:lpstr>
      <vt:lpstr>3-6 国有资本经营预算转移支付表（分项目）</vt:lpstr>
      <vt:lpstr>4-1社会保险基金收入预算情况表</vt:lpstr>
      <vt:lpstr>4-2社会保险基金支出预算情况表</vt:lpstr>
      <vt:lpstr>4-3社会保险基金收入预算情况表</vt:lpstr>
      <vt:lpstr>4-4本级社会保险基金支出预算情况表</vt:lpstr>
      <vt:lpstr>5-1   2020年地方政府债务限额及余额预算情况表</vt:lpstr>
      <vt:lpstr>5-2  2020年地方政府一般债务余额情况表</vt:lpstr>
      <vt:lpstr>5-3  本级2020年地方政府一般债务余额情况表</vt:lpstr>
      <vt:lpstr>5-4 2020年地方政府专项债务余额情况表</vt:lpstr>
      <vt:lpstr>5-5 本级2020年地方政府专项债务余额情况表（本级）</vt:lpstr>
      <vt:lpstr>5-6 地方政府债券发行及还本付息情况表</vt:lpstr>
      <vt:lpstr>5-7 2021年本级政府专项债务限额和余额情况表</vt:lpstr>
      <vt:lpstr>5-8 2020年年初新增地方政府债券资金安排表</vt:lpstr>
      <vt:lpstr>6-1重大政策和重点项目绩效目标表</vt:lpstr>
      <vt:lpstr>6-2重点工作情况解释说明汇总表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李红星</cp:lastModifiedBy>
  <dcterms:created xsi:type="dcterms:W3CDTF">2006-09-16T00:00:00Z</dcterms:created>
  <cp:lastPrinted>2020-05-07T10:46:00Z</cp:lastPrinted>
  <dcterms:modified xsi:type="dcterms:W3CDTF">2023-12-26T08:02:45Z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y fmtid="{D5CDD505-2E9C-101B-9397-08002B2CF9AE}" pid="3" name="ICV">
    <vt:lpwstr>1D88BDFAA7A64E01AB9D6D17F7FD7071</vt:lpwstr>
  </property>
</Properties>
</file>