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603" activeTab="0"/>
  </bookViews>
  <sheets>
    <sheet name="营养改善计划" sheetId="1" r:id="rId1"/>
  </sheets>
  <definedNames>
    <definedName name="_xlnm.Print_Area" localSheetId="0">'营养改善计划'!$A$1:$G$28</definedName>
  </definedNames>
  <calcPr fullCalcOnLoad="1"/>
</workbook>
</file>

<file path=xl/sharedStrings.xml><?xml version="1.0" encoding="utf-8"?>
<sst xmlns="http://schemas.openxmlformats.org/spreadsheetml/2006/main" count="69" uniqueCount="38">
  <si>
    <t>双柏县2023年义务教育营养改善计划中央资金分配表（1003.86万元）</t>
  </si>
  <si>
    <t>填表单位:双柏县教育体育局</t>
  </si>
  <si>
    <t>单位：元</t>
  </si>
  <si>
    <t>学校名称</t>
  </si>
  <si>
    <t>2022-2023年统计报表（在校生）</t>
  </si>
  <si>
    <t>营改计划系统勾选人数</t>
  </si>
  <si>
    <t>中央应该承担资金（元）</t>
  </si>
  <si>
    <t>此次分配资金合计（元）</t>
  </si>
  <si>
    <t>支出功能分类科目</t>
  </si>
  <si>
    <t>政府支出经济分类科目</t>
  </si>
  <si>
    <t>未拨足</t>
  </si>
  <si>
    <t>全县合计</t>
  </si>
  <si>
    <t>中学合计</t>
  </si>
  <si>
    <t>双柏县妥甸中学</t>
  </si>
  <si>
    <t>2050203初中教育</t>
  </si>
  <si>
    <t>509对个人和家庭的补助</t>
  </si>
  <si>
    <t>双柏县大庄中心学校（中学）</t>
  </si>
  <si>
    <t>双柏县法脿中心学校（中学）</t>
  </si>
  <si>
    <t>双柏县安龙堡中心学校（中学）</t>
  </si>
  <si>
    <t>双柏县大麦地中心学校（中学）</t>
  </si>
  <si>
    <t>双柏县爱尼山中心学校（中学）</t>
  </si>
  <si>
    <t>双柏县独田中心学校（中学）</t>
  </si>
  <si>
    <t>双柏县嘉中心学校（中学）</t>
  </si>
  <si>
    <t>小学合计</t>
  </si>
  <si>
    <t>双柏县妥甸小学</t>
  </si>
  <si>
    <t>2050202小学教育</t>
  </si>
  <si>
    <t>双柏县妥甸镇中心小学</t>
  </si>
  <si>
    <t>双柏县大庄中心学校（小学）</t>
  </si>
  <si>
    <t>双柏县法脿中心学校（小学）</t>
  </si>
  <si>
    <t>双柏县安龙堡中心学校（小学）</t>
  </si>
  <si>
    <t>双柏县大麦地中心学校（小学）</t>
  </si>
  <si>
    <t>双柏县爱尼山中心学校（小学）</t>
  </si>
  <si>
    <t>双柏县独田中心学校（小学）</t>
  </si>
  <si>
    <t>双柏县嘉中心学校（小学）</t>
  </si>
  <si>
    <t>备注：1.请各学校按照义务教育家庭经济困难学生生活补助政策要求用足指标，资金下达人数为学校资助系统录入人数。2.此笔下达指标为2023年中央直拨指标，各学校要认真核实，必须把七类学生全部纳入享受，不可漏发，资金下达依据为学生资助系统录入人数，各学校务必高度重视资助系统录入工作，做到不重不漏，精准认定,资金发放有据可依。3、县级配套预算资金请及时申请使用，比例为7.5%,年底资金被财政国库收缴的责任学校自负。</t>
  </si>
  <si>
    <t>单位负责人：</t>
  </si>
  <si>
    <t>审核人：</t>
  </si>
  <si>
    <t>制表人：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</si>
</sst>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 "/>
    <numFmt numFmtId="182" formatCode="0.00_);[Red]\(0.00\)"/>
  </numFmts>
  <fonts count="50">
    <font>
      <sz val="12"/>
      <name val="宋体"/>
      <family val="0"/>
    </font>
    <font>
      <sz val="11"/>
      <name val="宋体"/>
      <family val="0"/>
    </font>
    <font>
      <b/>
      <sz val="11"/>
      <name val="宋体"/>
      <family val="0"/>
    </font>
    <font>
      <sz val="11"/>
      <color indexed="10"/>
      <name val="宋体"/>
      <family val="0"/>
    </font>
    <font>
      <sz val="12"/>
      <name val="仿宋_GB2312"/>
      <family val="3"/>
    </font>
    <font>
      <b/>
      <sz val="12"/>
      <name val="宋体"/>
      <family val="0"/>
    </font>
    <font>
      <sz val="12"/>
      <color indexed="10"/>
      <name val="宋体"/>
      <family val="0"/>
    </font>
    <font>
      <b/>
      <sz val="16"/>
      <name val="宋体"/>
      <family val="0"/>
    </font>
    <font>
      <sz val="10"/>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2"/>
      <color rgb="FFFF0000"/>
      <name val="宋体"/>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12" fillId="0" borderId="0">
      <alignment/>
      <protection locked="0"/>
    </xf>
    <xf numFmtId="43" fontId="28" fillId="0" borderId="0" applyFont="0" applyFill="0" applyBorder="0" applyAlignment="0" applyProtection="0"/>
    <xf numFmtId="0" fontId="0" fillId="0" borderId="0">
      <alignment/>
      <protection/>
    </xf>
  </cellStyleXfs>
  <cellXfs count="58">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46" fillId="0" borderId="0" xfId="0" applyFont="1" applyAlignment="1">
      <alignment vertical="center"/>
    </xf>
    <xf numFmtId="0" fontId="4" fillId="0" borderId="0" xfId="0" applyFont="1" applyAlignment="1">
      <alignment vertical="center"/>
    </xf>
    <xf numFmtId="180" fontId="5" fillId="0" borderId="0" xfId="0" applyNumberFormat="1" applyFont="1" applyAlignment="1">
      <alignment vertical="center"/>
    </xf>
    <xf numFmtId="0" fontId="47" fillId="0" borderId="0" xfId="0" applyFont="1" applyAlignment="1">
      <alignment vertical="center"/>
    </xf>
    <xf numFmtId="176" fontId="0" fillId="0" borderId="0" xfId="15" applyNumberFormat="1" applyAlignment="1">
      <alignment vertical="center"/>
    </xf>
    <xf numFmtId="0" fontId="7" fillId="0" borderId="0" xfId="0" applyFont="1" applyAlignment="1">
      <alignment horizontal="center" vertical="center" wrapText="1"/>
    </xf>
    <xf numFmtId="0" fontId="8" fillId="0" borderId="0" xfId="0" applyFont="1" applyAlignment="1">
      <alignment vertical="center"/>
    </xf>
    <xf numFmtId="176" fontId="5" fillId="0" borderId="0" xfId="15" applyNumberFormat="1" applyFont="1" applyAlignment="1">
      <alignment vertical="center"/>
    </xf>
    <xf numFmtId="0" fontId="5" fillId="0" borderId="0" xfId="0" applyFont="1" applyAlignment="1">
      <alignment vertical="center"/>
    </xf>
    <xf numFmtId="31" fontId="47" fillId="0" borderId="0" xfId="0" applyNumberFormat="1" applyFont="1" applyAlignment="1">
      <alignment vertical="center"/>
    </xf>
    <xf numFmtId="176" fontId="0" fillId="0" borderId="0" xfId="15"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76" fontId="2" fillId="0" borderId="9" xfId="15" applyNumberFormat="1" applyFont="1" applyFill="1" applyBorder="1" applyAlignment="1">
      <alignment horizontal="center" vertical="center" wrapText="1"/>
    </xf>
    <xf numFmtId="18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vertical="center"/>
    </xf>
    <xf numFmtId="176" fontId="2" fillId="0" borderId="9" xfId="15" applyNumberFormat="1" applyFont="1" applyFill="1" applyBorder="1" applyAlignment="1">
      <alignment horizontal="center" vertical="center" wrapText="1"/>
    </xf>
    <xf numFmtId="18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left" vertical="center"/>
    </xf>
    <xf numFmtId="181" fontId="2" fillId="0" borderId="9" xfId="0" applyNumberFormat="1" applyFont="1" applyBorder="1" applyAlignment="1">
      <alignment horizontal="center" vertical="center"/>
    </xf>
    <xf numFmtId="180" fontId="2" fillId="0" borderId="9" xfId="0" applyNumberFormat="1" applyFont="1" applyBorder="1" applyAlignment="1">
      <alignment horizontal="center" vertical="center"/>
    </xf>
    <xf numFmtId="182" fontId="1" fillId="0" borderId="9" xfId="0" applyNumberFormat="1" applyFont="1" applyBorder="1" applyAlignment="1">
      <alignment horizontal="center" vertical="center" wrapText="1"/>
    </xf>
    <xf numFmtId="0" fontId="2" fillId="0" borderId="9" xfId="0" applyFont="1" applyBorder="1" applyAlignment="1">
      <alignment horizontal="left" vertical="center"/>
    </xf>
    <xf numFmtId="181" fontId="2" fillId="0" borderId="9" xfId="0" applyNumberFormat="1" applyFont="1" applyBorder="1" applyAlignment="1">
      <alignment horizontal="center" vertical="center"/>
    </xf>
    <xf numFmtId="180" fontId="2" fillId="0" borderId="9" xfId="0" applyNumberFormat="1" applyFont="1" applyBorder="1" applyAlignment="1">
      <alignment horizontal="center" vertical="center"/>
    </xf>
    <xf numFmtId="176" fontId="2" fillId="0" borderId="9" xfId="15" applyNumberFormat="1" applyFont="1" applyBorder="1" applyAlignment="1">
      <alignment horizontal="center" vertical="center" wrapText="1"/>
    </xf>
    <xf numFmtId="0" fontId="1" fillId="0" borderId="9" xfId="0" applyFont="1" applyBorder="1" applyAlignment="1">
      <alignment horizontal="left" vertical="center"/>
    </xf>
    <xf numFmtId="181" fontId="48" fillId="0" borderId="9" xfId="63" applyNumberFormat="1" applyFont="1" applyFill="1" applyBorder="1" applyAlignment="1" applyProtection="1">
      <alignment horizontal="center" vertical="center"/>
      <protection/>
    </xf>
    <xf numFmtId="181" fontId="48" fillId="0" borderId="9" xfId="63" applyNumberFormat="1" applyFont="1" applyFill="1" applyBorder="1" applyAlignment="1" applyProtection="1">
      <alignment horizontal="center" vertical="center"/>
      <protection/>
    </xf>
    <xf numFmtId="180" fontId="1" fillId="0" borderId="9" xfId="0" applyNumberFormat="1" applyFont="1" applyBorder="1" applyAlignment="1">
      <alignment horizontal="center" vertical="center"/>
    </xf>
    <xf numFmtId="180" fontId="46" fillId="0" borderId="9" xfId="0" applyNumberFormat="1" applyFont="1" applyBorder="1" applyAlignment="1">
      <alignment horizontal="center" vertical="center"/>
    </xf>
    <xf numFmtId="182" fontId="1" fillId="0" borderId="9" xfId="15" applyNumberFormat="1" applyFont="1" applyBorder="1" applyAlignment="1">
      <alignment horizontal="center" vertical="center" wrapText="1"/>
    </xf>
    <xf numFmtId="0" fontId="1" fillId="0" borderId="9" xfId="0" applyFont="1" applyBorder="1" applyAlignment="1">
      <alignment horizontal="center" vertical="center" wrapText="1"/>
    </xf>
    <xf numFmtId="181" fontId="48" fillId="0" borderId="9" xfId="63" applyNumberFormat="1" applyFont="1" applyFill="1" applyBorder="1" applyAlignment="1" applyProtection="1">
      <alignment horizontal="center" vertical="center"/>
      <protection/>
    </xf>
    <xf numFmtId="181" fontId="48" fillId="0" borderId="9" xfId="63" applyNumberFormat="1" applyFont="1" applyFill="1" applyBorder="1" applyAlignment="1" applyProtection="1">
      <alignment horizontal="center" vertical="center"/>
      <protection/>
    </xf>
    <xf numFmtId="180" fontId="1" fillId="0" borderId="9" xfId="0" applyNumberFormat="1" applyFont="1" applyBorder="1" applyAlignment="1">
      <alignment horizontal="center" vertical="center"/>
    </xf>
    <xf numFmtId="181" fontId="1" fillId="0" borderId="9" xfId="64" applyNumberFormat="1" applyFont="1" applyFill="1" applyBorder="1" applyAlignment="1">
      <alignment horizontal="center" vertical="center"/>
    </xf>
    <xf numFmtId="181" fontId="1" fillId="0" borderId="9" xfId="64" applyNumberFormat="1" applyFont="1" applyFill="1" applyBorder="1" applyAlignment="1">
      <alignment horizontal="center" vertical="center"/>
    </xf>
    <xf numFmtId="176" fontId="1" fillId="0" borderId="9" xfId="15" applyNumberFormat="1" applyFont="1" applyBorder="1" applyAlignment="1">
      <alignment horizontal="center" vertical="center" wrapText="1"/>
    </xf>
    <xf numFmtId="0" fontId="9" fillId="0" borderId="0" xfId="0" applyFont="1" applyAlignment="1">
      <alignment horizontal="left" vertical="center" wrapText="1"/>
    </xf>
    <xf numFmtId="0" fontId="0" fillId="0" borderId="0" xfId="0" applyFont="1" applyAlignment="1">
      <alignment horizontal="left" vertical="center"/>
    </xf>
    <xf numFmtId="181" fontId="49" fillId="0" borderId="0" xfId="63" applyNumberFormat="1" applyFont="1" applyFill="1" applyAlignment="1" applyProtection="1">
      <alignment horizontal="center" vertical="center"/>
      <protection/>
    </xf>
    <xf numFmtId="181" fontId="5" fillId="0" borderId="0" xfId="0" applyNumberFormat="1" applyFont="1" applyAlignment="1">
      <alignment horizontal="center" vertical="center"/>
    </xf>
    <xf numFmtId="181" fontId="5" fillId="0" borderId="0" xfId="0" applyNumberFormat="1" applyFont="1" applyAlignment="1">
      <alignment horizontal="center" vertical="center"/>
    </xf>
    <xf numFmtId="176" fontId="0" fillId="0" borderId="0" xfId="15" applyNumberFormat="1" applyFont="1" applyAlignment="1">
      <alignment horizontal="center" vertical="center" wrapText="1"/>
    </xf>
    <xf numFmtId="0" fontId="0" fillId="0" borderId="0" xfId="0" applyFont="1" applyAlignment="1">
      <alignment horizontal="left" vertical="center" wrapText="1"/>
    </xf>
    <xf numFmtId="180" fontId="5" fillId="0" borderId="0" xfId="0" applyNumberFormat="1" applyFont="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千位分隔 2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workbookViewId="0" topLeftCell="A1">
      <pane xSplit="1" ySplit="2" topLeftCell="B3" activePane="bottomRight" state="frozen"/>
      <selection pane="bottomRight" activeCell="A1" sqref="A1:G1"/>
    </sheetView>
  </sheetViews>
  <sheetFormatPr defaultColWidth="9.00390625" defaultRowHeight="14.25"/>
  <cols>
    <col min="1" max="1" width="30.75390625" style="0" customWidth="1"/>
    <col min="2" max="2" width="19.75390625" style="0" customWidth="1"/>
    <col min="3" max="3" width="16.00390625" style="0" customWidth="1"/>
    <col min="4" max="4" width="16.50390625" style="7" customWidth="1"/>
    <col min="5" max="5" width="16.75390625" style="8" customWidth="1"/>
    <col min="6" max="6" width="22.125" style="9" customWidth="1"/>
    <col min="7" max="7" width="24.00390625" style="0" customWidth="1"/>
    <col min="8" max="11" width="11.625" style="0" bestFit="1" customWidth="1"/>
  </cols>
  <sheetData>
    <row r="1" spans="1:7" ht="34.5" customHeight="1">
      <c r="A1" s="10" t="s">
        <v>0</v>
      </c>
      <c r="B1" s="10"/>
      <c r="C1" s="10"/>
      <c r="D1" s="10"/>
      <c r="E1" s="10"/>
      <c r="F1" s="10"/>
      <c r="G1" s="10"/>
    </row>
    <row r="2" spans="1:7" ht="9.75" customHeight="1" hidden="1">
      <c r="A2" s="11"/>
      <c r="B2" s="11"/>
      <c r="C2" s="11"/>
      <c r="F2" s="12"/>
      <c r="G2" s="13"/>
    </row>
    <row r="3" spans="1:11" s="1" customFormat="1" ht="24" customHeight="1">
      <c r="A3" s="1" t="s">
        <v>1</v>
      </c>
      <c r="E3" s="14"/>
      <c r="F3" s="15"/>
      <c r="G3" s="16" t="s">
        <v>2</v>
      </c>
      <c r="H3" s="17"/>
      <c r="I3" s="17"/>
      <c r="J3" s="17"/>
      <c r="K3" s="17"/>
    </row>
    <row r="4" spans="1:7" s="2" customFormat="1" ht="24" customHeight="1">
      <c r="A4" s="18" t="s">
        <v>3</v>
      </c>
      <c r="B4" s="19" t="s">
        <v>4</v>
      </c>
      <c r="C4" s="20" t="s">
        <v>5</v>
      </c>
      <c r="D4" s="21" t="s">
        <v>6</v>
      </c>
      <c r="E4" s="22" t="s">
        <v>7</v>
      </c>
      <c r="F4" s="19" t="s">
        <v>8</v>
      </c>
      <c r="G4" s="19" t="s">
        <v>9</v>
      </c>
    </row>
    <row r="5" spans="1:11" s="3" customFormat="1" ht="22.5" customHeight="1">
      <c r="A5" s="18"/>
      <c r="B5" s="19"/>
      <c r="C5" s="20"/>
      <c r="D5" s="23"/>
      <c r="E5" s="24"/>
      <c r="F5" s="19"/>
      <c r="G5" s="19"/>
      <c r="H5" s="25"/>
      <c r="I5" s="3" t="s">
        <v>10</v>
      </c>
      <c r="J5" s="25"/>
      <c r="K5" s="25"/>
    </row>
    <row r="6" spans="1:7" s="4" customFormat="1" ht="3" customHeight="1" hidden="1">
      <c r="A6" s="18"/>
      <c r="B6" s="19"/>
      <c r="C6" s="26"/>
      <c r="D6" s="27"/>
      <c r="E6" s="28"/>
      <c r="F6" s="19"/>
      <c r="G6" s="19"/>
    </row>
    <row r="7" spans="1:9" s="4" customFormat="1" ht="22.5" customHeight="1">
      <c r="A7" s="29" t="s">
        <v>11</v>
      </c>
      <c r="B7" s="30">
        <f>B8+B17</f>
        <v>11344</v>
      </c>
      <c r="C7" s="30">
        <f>C8+C17</f>
        <v>10865</v>
      </c>
      <c r="D7" s="31">
        <f>D8+D17</f>
        <v>10865000</v>
      </c>
      <c r="E7" s="31">
        <f>E8+E17</f>
        <v>10038600</v>
      </c>
      <c r="F7" s="30"/>
      <c r="G7" s="32"/>
      <c r="I7" s="4">
        <f>D7-E7</f>
        <v>826400</v>
      </c>
    </row>
    <row r="8" spans="1:9" s="3" customFormat="1" ht="22.5" customHeight="1">
      <c r="A8" s="33" t="s">
        <v>12</v>
      </c>
      <c r="B8" s="34">
        <f>B9+B10+B11+B12+B13+B14+B15+B16</f>
        <v>4083</v>
      </c>
      <c r="C8" s="34">
        <f>C9+C10+C11+C12+C13+C14+C15+C16</f>
        <v>4069</v>
      </c>
      <c r="D8" s="35">
        <f>C8*1000</f>
        <v>4069000</v>
      </c>
      <c r="E8" s="35">
        <f>E9+E10+E11+E12+E13+E14+E15+E16</f>
        <v>3759500</v>
      </c>
      <c r="F8" s="36"/>
      <c r="G8" s="32"/>
      <c r="I8" s="4">
        <f aca="true" t="shared" si="0" ref="I8:I26">D8-E8</f>
        <v>309500</v>
      </c>
    </row>
    <row r="9" spans="1:9" s="2" customFormat="1" ht="22.5" customHeight="1">
      <c r="A9" s="37" t="s">
        <v>13</v>
      </c>
      <c r="B9" s="38">
        <v>2079</v>
      </c>
      <c r="C9" s="39">
        <v>2067</v>
      </c>
      <c r="D9" s="40">
        <f aca="true" t="shared" si="1" ref="D9:D26">C9*1000</f>
        <v>2067000</v>
      </c>
      <c r="E9" s="41">
        <f>D9*0.92+16020</f>
        <v>1917660</v>
      </c>
      <c r="F9" s="42" t="s">
        <v>14</v>
      </c>
      <c r="G9" s="43" t="s">
        <v>15</v>
      </c>
      <c r="H9" s="3"/>
      <c r="I9" s="4">
        <f t="shared" si="0"/>
        <v>149340</v>
      </c>
    </row>
    <row r="10" spans="1:9" s="2" customFormat="1" ht="22.5" customHeight="1">
      <c r="A10" s="37" t="s">
        <v>16</v>
      </c>
      <c r="B10" s="44">
        <v>453</v>
      </c>
      <c r="C10" s="45">
        <v>453</v>
      </c>
      <c r="D10" s="40">
        <f t="shared" si="1"/>
        <v>453000</v>
      </c>
      <c r="E10" s="46">
        <f aca="true" t="shared" si="2" ref="E10:E16">D10*0.92</f>
        <v>416760</v>
      </c>
      <c r="F10" s="42" t="s">
        <v>14</v>
      </c>
      <c r="G10" s="43" t="s">
        <v>15</v>
      </c>
      <c r="H10" s="3"/>
      <c r="I10" s="4">
        <f t="shared" si="0"/>
        <v>36240</v>
      </c>
    </row>
    <row r="11" spans="1:9" s="2" customFormat="1" ht="22.5" customHeight="1">
      <c r="A11" s="37" t="s">
        <v>17</v>
      </c>
      <c r="B11" s="44">
        <f>192+155</f>
        <v>347</v>
      </c>
      <c r="C11" s="45">
        <v>344</v>
      </c>
      <c r="D11" s="40">
        <f t="shared" si="1"/>
        <v>344000</v>
      </c>
      <c r="E11" s="46">
        <f t="shared" si="2"/>
        <v>316480</v>
      </c>
      <c r="F11" s="42" t="s">
        <v>14</v>
      </c>
      <c r="G11" s="43" t="s">
        <v>15</v>
      </c>
      <c r="H11" s="3"/>
      <c r="I11" s="4">
        <f t="shared" si="0"/>
        <v>27520</v>
      </c>
    </row>
    <row r="12" spans="1:9" s="2" customFormat="1" ht="22.5" customHeight="1">
      <c r="A12" s="37" t="s">
        <v>18</v>
      </c>
      <c r="B12" s="44">
        <v>150</v>
      </c>
      <c r="C12" s="45">
        <v>150</v>
      </c>
      <c r="D12" s="40">
        <f t="shared" si="1"/>
        <v>150000</v>
      </c>
      <c r="E12" s="46">
        <f t="shared" si="2"/>
        <v>138000</v>
      </c>
      <c r="F12" s="42" t="s">
        <v>14</v>
      </c>
      <c r="G12" s="43" t="s">
        <v>15</v>
      </c>
      <c r="H12" s="3"/>
      <c r="I12" s="4">
        <f t="shared" si="0"/>
        <v>12000</v>
      </c>
    </row>
    <row r="13" spans="1:9" s="2" customFormat="1" ht="22.5" customHeight="1">
      <c r="A13" s="37" t="s">
        <v>19</v>
      </c>
      <c r="B13" s="44">
        <v>74</v>
      </c>
      <c r="C13" s="45">
        <v>74</v>
      </c>
      <c r="D13" s="40">
        <f t="shared" si="1"/>
        <v>74000</v>
      </c>
      <c r="E13" s="46">
        <f t="shared" si="2"/>
        <v>68080</v>
      </c>
      <c r="F13" s="42" t="s">
        <v>14</v>
      </c>
      <c r="G13" s="43" t="s">
        <v>15</v>
      </c>
      <c r="H13" s="3"/>
      <c r="I13" s="4">
        <f t="shared" si="0"/>
        <v>5920</v>
      </c>
    </row>
    <row r="14" spans="1:9" s="2" customFormat="1" ht="22.5" customHeight="1">
      <c r="A14" s="37" t="s">
        <v>20</v>
      </c>
      <c r="B14" s="47">
        <v>76</v>
      </c>
      <c r="C14" s="48">
        <v>77</v>
      </c>
      <c r="D14" s="40">
        <f t="shared" si="1"/>
        <v>77000</v>
      </c>
      <c r="E14" s="46">
        <f t="shared" si="2"/>
        <v>70840</v>
      </c>
      <c r="F14" s="42" t="s">
        <v>14</v>
      </c>
      <c r="G14" s="43" t="s">
        <v>15</v>
      </c>
      <c r="H14" s="3"/>
      <c r="I14" s="4">
        <f t="shared" si="0"/>
        <v>6160</v>
      </c>
    </row>
    <row r="15" spans="1:9" s="2" customFormat="1" ht="22.5" customHeight="1">
      <c r="A15" s="37" t="s">
        <v>21</v>
      </c>
      <c r="B15" s="38">
        <v>54</v>
      </c>
      <c r="C15" s="39">
        <v>54</v>
      </c>
      <c r="D15" s="40">
        <f t="shared" si="1"/>
        <v>54000</v>
      </c>
      <c r="E15" s="46">
        <f t="shared" si="2"/>
        <v>49680</v>
      </c>
      <c r="F15" s="42" t="s">
        <v>14</v>
      </c>
      <c r="G15" s="43" t="s">
        <v>15</v>
      </c>
      <c r="H15" s="3"/>
      <c r="I15" s="4">
        <f t="shared" si="0"/>
        <v>4320</v>
      </c>
    </row>
    <row r="16" spans="1:9" s="2" customFormat="1" ht="22.5" customHeight="1">
      <c r="A16" s="37" t="s">
        <v>22</v>
      </c>
      <c r="B16" s="44">
        <v>850</v>
      </c>
      <c r="C16" s="45">
        <v>850</v>
      </c>
      <c r="D16" s="40">
        <f t="shared" si="1"/>
        <v>850000</v>
      </c>
      <c r="E16" s="46">
        <f t="shared" si="2"/>
        <v>782000</v>
      </c>
      <c r="F16" s="42" t="s">
        <v>14</v>
      </c>
      <c r="G16" s="43" t="s">
        <v>15</v>
      </c>
      <c r="H16" s="3"/>
      <c r="I16" s="4">
        <f t="shared" si="0"/>
        <v>68000</v>
      </c>
    </row>
    <row r="17" spans="1:9" s="3" customFormat="1" ht="22.5" customHeight="1">
      <c r="A17" s="33" t="s">
        <v>23</v>
      </c>
      <c r="B17" s="34">
        <f>B18+B19+B20+B21+B22+B23+B24+B25+B26</f>
        <v>7261</v>
      </c>
      <c r="C17" s="34">
        <f>C18+C19+C20+C21+C22+C23+C24+C25+C26</f>
        <v>6796</v>
      </c>
      <c r="D17" s="35">
        <f t="shared" si="1"/>
        <v>6796000</v>
      </c>
      <c r="E17" s="35">
        <f>E18+E19+E20+E21+E22+E23+E24+E25+E26</f>
        <v>6279100</v>
      </c>
      <c r="F17" s="36"/>
      <c r="G17" s="43"/>
      <c r="I17" s="4">
        <f t="shared" si="0"/>
        <v>516900</v>
      </c>
    </row>
    <row r="18" spans="1:11" s="5" customFormat="1" ht="22.5" customHeight="1">
      <c r="A18" s="37" t="s">
        <v>24</v>
      </c>
      <c r="B18" s="44">
        <v>1632</v>
      </c>
      <c r="C18" s="45">
        <v>1173</v>
      </c>
      <c r="D18" s="40">
        <f t="shared" si="1"/>
        <v>1173000</v>
      </c>
      <c r="E18" s="41">
        <f>D18*0.92+26780</f>
        <v>1105940</v>
      </c>
      <c r="F18" s="49" t="s">
        <v>25</v>
      </c>
      <c r="G18" s="43" t="s">
        <v>15</v>
      </c>
      <c r="H18" s="3"/>
      <c r="I18" s="4">
        <f t="shared" si="0"/>
        <v>67060</v>
      </c>
      <c r="J18" s="8"/>
      <c r="K18" s="8"/>
    </row>
    <row r="19" spans="1:9" s="2" customFormat="1" ht="22.5" customHeight="1">
      <c r="A19" s="37" t="s">
        <v>26</v>
      </c>
      <c r="B19" s="44">
        <v>1538</v>
      </c>
      <c r="C19" s="45">
        <v>1536</v>
      </c>
      <c r="D19" s="40">
        <f t="shared" si="1"/>
        <v>1536000</v>
      </c>
      <c r="E19" s="46">
        <f aca="true" t="shared" si="3" ref="E19:E26">D19*0.92</f>
        <v>1413120</v>
      </c>
      <c r="F19" s="49" t="s">
        <v>25</v>
      </c>
      <c r="G19" s="43" t="s">
        <v>15</v>
      </c>
      <c r="H19" s="3"/>
      <c r="I19" s="4">
        <f t="shared" si="0"/>
        <v>122880</v>
      </c>
    </row>
    <row r="20" spans="1:9" s="2" customFormat="1" ht="22.5" customHeight="1">
      <c r="A20" s="37" t="s">
        <v>27</v>
      </c>
      <c r="B20" s="44">
        <v>810</v>
      </c>
      <c r="C20" s="45">
        <v>809</v>
      </c>
      <c r="D20" s="40">
        <f t="shared" si="1"/>
        <v>809000</v>
      </c>
      <c r="E20" s="46">
        <f t="shared" si="3"/>
        <v>744280</v>
      </c>
      <c r="F20" s="49" t="s">
        <v>25</v>
      </c>
      <c r="G20" s="43" t="s">
        <v>15</v>
      </c>
      <c r="H20" s="3"/>
      <c r="I20" s="4">
        <f t="shared" si="0"/>
        <v>64720</v>
      </c>
    </row>
    <row r="21" spans="1:9" s="2" customFormat="1" ht="22.5" customHeight="1">
      <c r="A21" s="37" t="s">
        <v>28</v>
      </c>
      <c r="B21" s="44">
        <v>753</v>
      </c>
      <c r="C21" s="45">
        <v>751</v>
      </c>
      <c r="D21" s="40">
        <f t="shared" si="1"/>
        <v>751000</v>
      </c>
      <c r="E21" s="46">
        <f t="shared" si="3"/>
        <v>690920</v>
      </c>
      <c r="F21" s="49" t="s">
        <v>25</v>
      </c>
      <c r="G21" s="43" t="s">
        <v>15</v>
      </c>
      <c r="H21" s="3"/>
      <c r="I21" s="4">
        <f t="shared" si="0"/>
        <v>60080</v>
      </c>
    </row>
    <row r="22" spans="1:11" s="5" customFormat="1" ht="22.5" customHeight="1">
      <c r="A22" s="37" t="s">
        <v>29</v>
      </c>
      <c r="B22" s="44">
        <v>255</v>
      </c>
      <c r="C22" s="45">
        <v>255</v>
      </c>
      <c r="D22" s="40">
        <f t="shared" si="1"/>
        <v>255000</v>
      </c>
      <c r="E22" s="46">
        <f t="shared" si="3"/>
        <v>234600</v>
      </c>
      <c r="F22" s="49" t="s">
        <v>25</v>
      </c>
      <c r="G22" s="43" t="s">
        <v>15</v>
      </c>
      <c r="H22" s="3"/>
      <c r="I22" s="4">
        <f t="shared" si="0"/>
        <v>20400</v>
      </c>
      <c r="J22" s="8"/>
      <c r="K22" s="8"/>
    </row>
    <row r="23" spans="1:11" s="5" customFormat="1" ht="22.5" customHeight="1">
      <c r="A23" s="37" t="s">
        <v>30</v>
      </c>
      <c r="B23" s="44">
        <v>281</v>
      </c>
      <c r="C23" s="45">
        <v>281</v>
      </c>
      <c r="D23" s="40">
        <f t="shared" si="1"/>
        <v>281000</v>
      </c>
      <c r="E23" s="46">
        <f t="shared" si="3"/>
        <v>258520</v>
      </c>
      <c r="F23" s="49" t="s">
        <v>25</v>
      </c>
      <c r="G23" s="43" t="s">
        <v>15</v>
      </c>
      <c r="H23" s="3"/>
      <c r="I23" s="4">
        <f t="shared" si="0"/>
        <v>22480</v>
      </c>
      <c r="J23" s="8"/>
      <c r="K23" s="8"/>
    </row>
    <row r="24" spans="1:9" s="2" customFormat="1" ht="22.5" customHeight="1">
      <c r="A24" s="37" t="s">
        <v>31</v>
      </c>
      <c r="B24" s="44">
        <v>251</v>
      </c>
      <c r="C24" s="45">
        <v>250</v>
      </c>
      <c r="D24" s="40">
        <f t="shared" si="1"/>
        <v>250000</v>
      </c>
      <c r="E24" s="46">
        <f t="shared" si="3"/>
        <v>230000</v>
      </c>
      <c r="F24" s="49" t="s">
        <v>25</v>
      </c>
      <c r="G24" s="43" t="s">
        <v>15</v>
      </c>
      <c r="H24" s="3"/>
      <c r="I24" s="4">
        <f t="shared" si="0"/>
        <v>20000</v>
      </c>
    </row>
    <row r="25" spans="1:9" s="2" customFormat="1" ht="22.5" customHeight="1">
      <c r="A25" s="37" t="s">
        <v>32</v>
      </c>
      <c r="B25" s="44">
        <v>124</v>
      </c>
      <c r="C25" s="45">
        <v>124</v>
      </c>
      <c r="D25" s="40">
        <f t="shared" si="1"/>
        <v>124000</v>
      </c>
      <c r="E25" s="46">
        <f t="shared" si="3"/>
        <v>114080</v>
      </c>
      <c r="F25" s="49" t="s">
        <v>25</v>
      </c>
      <c r="G25" s="43" t="s">
        <v>15</v>
      </c>
      <c r="H25" s="3"/>
      <c r="I25" s="4">
        <f t="shared" si="0"/>
        <v>9920</v>
      </c>
    </row>
    <row r="26" spans="1:9" s="2" customFormat="1" ht="22.5" customHeight="1">
      <c r="A26" s="37" t="s">
        <v>33</v>
      </c>
      <c r="B26" s="44">
        <v>1617</v>
      </c>
      <c r="C26" s="45">
        <v>1617</v>
      </c>
      <c r="D26" s="40">
        <f t="shared" si="1"/>
        <v>1617000</v>
      </c>
      <c r="E26" s="46">
        <f t="shared" si="3"/>
        <v>1487640</v>
      </c>
      <c r="F26" s="49" t="s">
        <v>25</v>
      </c>
      <c r="G26" s="43" t="s">
        <v>15</v>
      </c>
      <c r="H26" s="8"/>
      <c r="I26" s="4">
        <f t="shared" si="0"/>
        <v>129360</v>
      </c>
    </row>
    <row r="27" spans="1:9" s="2" customFormat="1" ht="39" customHeight="1">
      <c r="A27" s="50" t="s">
        <v>34</v>
      </c>
      <c r="B27" s="50"/>
      <c r="C27" s="50"/>
      <c r="D27" s="50"/>
      <c r="E27" s="50"/>
      <c r="F27" s="50"/>
      <c r="G27" s="50"/>
      <c r="H27" s="8"/>
      <c r="I27" s="4"/>
    </row>
    <row r="28" spans="1:11" s="6" customFormat="1" ht="31.5" customHeight="1">
      <c r="A28" s="51" t="s">
        <v>35</v>
      </c>
      <c r="B28" s="52"/>
      <c r="C28" s="52" t="s">
        <v>36</v>
      </c>
      <c r="D28" s="53"/>
      <c r="E28" s="54"/>
      <c r="F28" s="55"/>
      <c r="G28" s="56" t="s">
        <v>37</v>
      </c>
      <c r="H28" s="17"/>
      <c r="I28" s="17"/>
      <c r="J28" s="17"/>
      <c r="K28" s="17"/>
    </row>
    <row r="42" ht="14.25">
      <c r="D42" s="57"/>
    </row>
  </sheetData>
  <sheetProtection/>
  <mergeCells count="9">
    <mergeCell ref="A1:G1"/>
    <mergeCell ref="A27:G27"/>
    <mergeCell ref="A4:A6"/>
    <mergeCell ref="B4:B6"/>
    <mergeCell ref="C4:C6"/>
    <mergeCell ref="D4:D6"/>
    <mergeCell ref="E4:E6"/>
    <mergeCell ref="F4:F6"/>
    <mergeCell ref="G4:G6"/>
  </mergeCells>
  <printOptions horizontalCentered="1"/>
  <pageMargins left="0.75" right="0.55" top="0.59" bottom="0.2" header="0.35" footer="0.3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pocket</cp:lastModifiedBy>
  <cp:lastPrinted>2017-03-02T07:04:46Z</cp:lastPrinted>
  <dcterms:created xsi:type="dcterms:W3CDTF">2007-05-11T00:06:41Z</dcterms:created>
  <dcterms:modified xsi:type="dcterms:W3CDTF">2023-12-26T07:55:51Z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FB075A5955FA417D8CD409202FDE60B9</vt:lpwstr>
  </property>
</Properties>
</file>