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2年特殊教育学校公用经费补助资金分配表" sheetId="1" r:id="rId1"/>
  </sheets>
  <definedNames>
    <definedName name="_xlnm.Print_Area" localSheetId="0">'2022年特殊教育学校公用经费补助资金分配表'!$A$1:$O$28</definedName>
  </definedNames>
  <calcPr fullCalcOnLoad="1"/>
</workbook>
</file>

<file path=xl/sharedStrings.xml><?xml version="1.0" encoding="utf-8"?>
<sst xmlns="http://schemas.openxmlformats.org/spreadsheetml/2006/main" count="60" uniqueCount="45">
  <si>
    <t>2023年特殊教育公用经费资金分配表（省级资金）</t>
  </si>
  <si>
    <t>填报单位：双柏县教育体育局</t>
  </si>
  <si>
    <t>楚财教〔2023〕83号</t>
  </si>
  <si>
    <t xml:space="preserve">                             </t>
  </si>
  <si>
    <t>单位：元</t>
  </si>
  <si>
    <t>序号</t>
  </si>
  <si>
    <t>学校名称</t>
  </si>
  <si>
    <t>随班就读（人）</t>
  </si>
  <si>
    <t>送教上门（人）</t>
  </si>
  <si>
    <t>随班就读送教上门合计（人）</t>
  </si>
  <si>
    <t>补助标准（元/生.年）</t>
  </si>
  <si>
    <t>本年补助随班就读资金</t>
  </si>
  <si>
    <t>本年应下达省级资金合计</t>
  </si>
  <si>
    <t>本次实际下达省级资金</t>
  </si>
  <si>
    <t>功能分类科目</t>
  </si>
  <si>
    <t>备注</t>
  </si>
  <si>
    <t>合计</t>
  </si>
  <si>
    <t>中央（80%）</t>
  </si>
  <si>
    <t>省（14%）</t>
  </si>
  <si>
    <t>州（3%）</t>
  </si>
  <si>
    <t>县（3%）</t>
  </si>
  <si>
    <t>总计</t>
  </si>
  <si>
    <t>小学合计</t>
  </si>
  <si>
    <t>双柏县妥甸小学</t>
  </si>
  <si>
    <t>2050701特殊学校教育</t>
  </si>
  <si>
    <t>双柏县妥甸中心小学</t>
  </si>
  <si>
    <t>双柏县大庄中心学校（小学）</t>
  </si>
  <si>
    <t>双柏县法脿中心学校（小学）</t>
  </si>
  <si>
    <t>双柏县安龙堡中心学校（小学）</t>
  </si>
  <si>
    <t>双柏县大麦地中心学校（小学）</t>
  </si>
  <si>
    <t>双柏县爱尼山中心学校（小学）</t>
  </si>
  <si>
    <t>双柏县独田中心学校（小学）</t>
  </si>
  <si>
    <t>双柏县嘉中心学校（小学）</t>
  </si>
  <si>
    <t>初中合计</t>
  </si>
  <si>
    <t>双柏县妥甸中学</t>
  </si>
  <si>
    <t>此次多分配20元</t>
  </si>
  <si>
    <t>州级资金少分配20元</t>
  </si>
  <si>
    <t>双柏县大庄中心学校（初中）</t>
  </si>
  <si>
    <t>双柏县法脿中心学校（初中）</t>
  </si>
  <si>
    <t>双柏县安龙堡中心学校（初中）</t>
  </si>
  <si>
    <t>双柏县大麦地中心学校（初中）</t>
  </si>
  <si>
    <t>双柏县嘉中心学校（初中）</t>
  </si>
  <si>
    <t>双柏县爱尼山中心学校（初中）</t>
  </si>
  <si>
    <t>双柏县独田中心学校（初中）</t>
  </si>
  <si>
    <t>单位负责人：                                                  审核人：                                                                       制表人：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</si>
</sst>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);[Red]\(#,##0\)"/>
  </numFmts>
  <fonts count="3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8"/>
      <name val="宋体"/>
      <family val="0"/>
    </font>
    <font>
      <b/>
      <sz val="11"/>
      <color indexed="9"/>
      <name val="宋体"/>
      <family val="0"/>
    </font>
    <font>
      <sz val="11"/>
      <color indexed="5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 vertical="center"/>
      <protection/>
    </xf>
    <xf numFmtId="0" fontId="0" fillId="0" borderId="0" xfId="63" applyFont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1" xfId="63" applyNumberFormat="1" applyFont="1" applyBorder="1" applyAlignment="1">
      <alignment horizontal="right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8" fillId="0" borderId="11" xfId="63" applyFont="1" applyBorder="1" applyAlignment="1" applyProtection="1">
      <alignment horizontal="left" vertical="center" wrapText="1" readingOrder="1"/>
      <protection locked="0"/>
    </xf>
    <xf numFmtId="0" fontId="6" fillId="0" borderId="15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 readingOrder="1"/>
    </xf>
    <xf numFmtId="0" fontId="6" fillId="0" borderId="14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63" applyNumberFormat="1" applyFont="1" applyFill="1" applyBorder="1" applyAlignment="1" applyProtection="1">
      <alignment horizontal="right" vertical="center" wrapText="1" readingOrder="1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6" xfId="63" applyFont="1" applyFill="1" applyBorder="1" applyAlignment="1" applyProtection="1">
      <alignment horizontal="center" vertical="center" wrapText="1" readingOrder="1"/>
      <protection locked="0"/>
    </xf>
    <xf numFmtId="0" fontId="9" fillId="0" borderId="16" xfId="63" applyFont="1" applyBorder="1" applyAlignment="1" applyProtection="1">
      <alignment horizontal="center" vertical="center" wrapText="1" readingOrder="1"/>
      <protection locked="0"/>
    </xf>
    <xf numFmtId="176" fontId="9" fillId="0" borderId="16" xfId="63" applyNumberFormat="1" applyFont="1" applyBorder="1" applyAlignment="1" applyProtection="1">
      <alignment horizontal="right" vertical="center" wrapText="1" readingOrder="1"/>
      <protection locked="0"/>
    </xf>
    <xf numFmtId="0" fontId="8" fillId="0" borderId="11" xfId="63" applyFont="1" applyBorder="1" applyAlignment="1" applyProtection="1">
      <alignment horizontal="center" vertical="center" wrapText="1" readingOrder="1"/>
      <protection locked="0"/>
    </xf>
    <xf numFmtId="177" fontId="6" fillId="0" borderId="11" xfId="0" applyNumberFormat="1" applyFont="1" applyBorder="1" applyAlignment="1">
      <alignment horizontal="right" vertical="center"/>
    </xf>
    <xf numFmtId="177" fontId="6" fillId="0" borderId="11" xfId="63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Font="1" applyAlignment="1">
      <alignment horizontal="left" vertical="center" wrapText="1"/>
    </xf>
    <xf numFmtId="0" fontId="4" fillId="0" borderId="15" xfId="63" applyNumberFormat="1" applyFont="1" applyFill="1" applyBorder="1" applyAlignment="1" applyProtection="1">
      <alignment horizontal="center" vertical="center" wrapText="1"/>
      <protection/>
    </xf>
    <xf numFmtId="0" fontId="4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17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6" fontId="6" fillId="0" borderId="11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1" xfId="0" applyNumberFormat="1" applyFont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center" vertical="center"/>
    </xf>
    <xf numFmtId="176" fontId="6" fillId="0" borderId="16" xfId="63" applyNumberFormat="1" applyFont="1" applyFill="1" applyBorder="1" applyAlignment="1" applyProtection="1">
      <alignment horizontal="right" vertical="center" wrapText="1" readingOrder="1"/>
      <protection/>
    </xf>
    <xf numFmtId="176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177" fontId="6" fillId="0" borderId="11" xfId="63" applyNumberFormat="1" applyFont="1" applyFill="1" applyBorder="1" applyAlignment="1" applyProtection="1">
      <alignment horizontal="right" vertical="center" wrapText="1" readingOrder="1"/>
      <protection/>
    </xf>
    <xf numFmtId="177" fontId="6" fillId="0" borderId="11" xfId="0" applyNumberFormat="1" applyFont="1" applyBorder="1" applyAlignment="1">
      <alignment horizontal="righ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A0A0A0"/>
      <rgbColor rgb="00008000"/>
      <rgbColor rgb="00FF6347"/>
      <rgbColor rgb="00EE82EE"/>
      <rgbColor rgb="00A52A2A"/>
      <rgbColor rgb="00FF69B4"/>
      <rgbColor rgb="00FFC0CB"/>
      <rgbColor rgb="00CD853F"/>
      <rgbColor rgb="002E8B57"/>
      <rgbColor rgb="006A5ACD"/>
      <rgbColor rgb="0087CEEB"/>
      <rgbColor rgb="00FFDEAD"/>
      <rgbColor rgb="00969696"/>
      <rgbColor rgb="00333399"/>
      <rgbColor rgb="00FFCC00"/>
      <rgbColor rgb="00339966"/>
      <rgbColor rgb="00808080"/>
      <rgbColor rgb="00CCCC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A1">
      <selection activeCell="Q21" sqref="Q21"/>
    </sheetView>
  </sheetViews>
  <sheetFormatPr defaultColWidth="9.00390625" defaultRowHeight="14.25"/>
  <cols>
    <col min="1" max="1" width="3.875" style="0" customWidth="1"/>
    <col min="2" max="2" width="28.375" style="0" customWidth="1"/>
    <col min="3" max="3" width="6.00390625" style="0" customWidth="1"/>
    <col min="4" max="4" width="5.875" style="0" customWidth="1"/>
    <col min="5" max="5" width="6.875" style="0" customWidth="1"/>
    <col min="6" max="6" width="7.75390625" style="0" customWidth="1"/>
    <col min="7" max="8" width="12.625" style="0" customWidth="1"/>
    <col min="9" max="9" width="12.00390625" style="0" customWidth="1"/>
    <col min="10" max="10" width="12.25390625" style="0" customWidth="1"/>
    <col min="11" max="12" width="12.125" style="0" customWidth="1"/>
    <col min="13" max="13" width="12.50390625" style="0" customWidth="1"/>
    <col min="14" max="14" width="19.25390625" style="0" customWidth="1"/>
    <col min="15" max="15" width="13.875" style="0" customWidth="1"/>
    <col min="16" max="16" width="15.375" style="0" customWidth="1"/>
    <col min="17" max="17" width="15.00390625" style="0" customWidth="1"/>
  </cols>
  <sheetData>
    <row r="1" spans="1:15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 customHeight="1">
      <c r="A2" s="3" t="s">
        <v>1</v>
      </c>
      <c r="B2" s="3"/>
      <c r="C2" s="3"/>
      <c r="D2" s="4"/>
      <c r="E2" s="4"/>
      <c r="F2" s="4"/>
      <c r="G2" s="4"/>
      <c r="H2" s="5" t="s">
        <v>2</v>
      </c>
      <c r="I2" s="5"/>
      <c r="J2" s="5"/>
      <c r="K2" s="4"/>
      <c r="L2" s="4"/>
      <c r="M2" s="4" t="s">
        <v>3</v>
      </c>
      <c r="N2" s="4"/>
      <c r="O2" s="1" t="s">
        <v>4</v>
      </c>
    </row>
    <row r="3" spans="1:15" ht="36.75" customHeight="1">
      <c r="A3" s="6" t="s">
        <v>5</v>
      </c>
      <c r="B3" s="7" t="s">
        <v>6</v>
      </c>
      <c r="C3" s="8" t="s">
        <v>7</v>
      </c>
      <c r="D3" s="9" t="s">
        <v>8</v>
      </c>
      <c r="E3" s="9" t="s">
        <v>9</v>
      </c>
      <c r="F3" s="10" t="s">
        <v>10</v>
      </c>
      <c r="G3" s="10" t="s">
        <v>11</v>
      </c>
      <c r="H3" s="10"/>
      <c r="I3" s="10"/>
      <c r="J3" s="10"/>
      <c r="K3" s="41"/>
      <c r="L3" s="42" t="s">
        <v>12</v>
      </c>
      <c r="M3" s="43" t="s">
        <v>13</v>
      </c>
      <c r="N3" s="44" t="s">
        <v>14</v>
      </c>
      <c r="O3" s="45" t="s">
        <v>15</v>
      </c>
    </row>
    <row r="4" spans="1:15" ht="48.75" customHeight="1">
      <c r="A4" s="11"/>
      <c r="B4" s="7"/>
      <c r="C4" s="8"/>
      <c r="D4" s="12"/>
      <c r="E4" s="12"/>
      <c r="F4" s="10"/>
      <c r="G4" s="13" t="s">
        <v>16</v>
      </c>
      <c r="H4" s="14" t="s">
        <v>17</v>
      </c>
      <c r="I4" s="14" t="s">
        <v>18</v>
      </c>
      <c r="J4" s="14" t="s">
        <v>19</v>
      </c>
      <c r="K4" s="46" t="s">
        <v>20</v>
      </c>
      <c r="L4" s="42"/>
      <c r="M4" s="43"/>
      <c r="N4" s="47"/>
      <c r="O4" s="48"/>
    </row>
    <row r="5" spans="1:15" ht="21.75" customHeight="1">
      <c r="A5" s="15"/>
      <c r="B5" s="16" t="s">
        <v>21</v>
      </c>
      <c r="C5" s="17">
        <f>C6+C16</f>
        <v>95</v>
      </c>
      <c r="D5" s="17">
        <f>D6+D16</f>
        <v>24</v>
      </c>
      <c r="E5" s="17">
        <f>E6+E16</f>
        <v>119</v>
      </c>
      <c r="F5" s="18">
        <v>6000</v>
      </c>
      <c r="G5" s="19">
        <f aca="true" t="shared" si="0" ref="G5:M5">G6+G16</f>
        <v>714000</v>
      </c>
      <c r="H5" s="19">
        <f t="shared" si="0"/>
        <v>571200</v>
      </c>
      <c r="I5" s="19">
        <f t="shared" si="0"/>
        <v>99960</v>
      </c>
      <c r="J5" s="19">
        <f t="shared" si="0"/>
        <v>21420</v>
      </c>
      <c r="K5" s="19">
        <f t="shared" si="0"/>
        <v>21420</v>
      </c>
      <c r="L5" s="19">
        <f t="shared" si="0"/>
        <v>99960</v>
      </c>
      <c r="M5" s="49">
        <f t="shared" si="0"/>
        <v>100000</v>
      </c>
      <c r="N5" s="50"/>
      <c r="O5" s="51"/>
    </row>
    <row r="6" spans="1:15" ht="21.75" customHeight="1">
      <c r="A6" s="15"/>
      <c r="B6" s="17" t="s">
        <v>22</v>
      </c>
      <c r="C6" s="17">
        <f>SUM(C7:C15)</f>
        <v>54</v>
      </c>
      <c r="D6" s="17">
        <f aca="true" t="shared" si="1" ref="D6:M6">SUM(D7:D15)</f>
        <v>13</v>
      </c>
      <c r="E6" s="17">
        <f t="shared" si="1"/>
        <v>67</v>
      </c>
      <c r="F6" s="17">
        <v>6000</v>
      </c>
      <c r="G6" s="20">
        <f t="shared" si="1"/>
        <v>402000</v>
      </c>
      <c r="H6" s="20">
        <f t="shared" si="1"/>
        <v>321600</v>
      </c>
      <c r="I6" s="20">
        <f t="shared" si="1"/>
        <v>56280.00000000001</v>
      </c>
      <c r="J6" s="20">
        <f t="shared" si="1"/>
        <v>12060</v>
      </c>
      <c r="K6" s="20">
        <f t="shared" si="1"/>
        <v>12060</v>
      </c>
      <c r="L6" s="20">
        <f t="shared" si="1"/>
        <v>56280.00000000001</v>
      </c>
      <c r="M6" s="20">
        <f t="shared" si="1"/>
        <v>56280.00000000001</v>
      </c>
      <c r="N6" s="50"/>
      <c r="O6" s="51"/>
    </row>
    <row r="7" spans="1:15" ht="21.75" customHeight="1">
      <c r="A7" s="21">
        <v>1</v>
      </c>
      <c r="B7" s="22" t="s">
        <v>23</v>
      </c>
      <c r="C7" s="23">
        <v>7</v>
      </c>
      <c r="D7" s="24"/>
      <c r="E7" s="25">
        <f>SUM(C7:D7)</f>
        <v>7</v>
      </c>
      <c r="F7" s="26">
        <v>6000</v>
      </c>
      <c r="G7" s="27">
        <f>SUM(E7*F7)</f>
        <v>42000</v>
      </c>
      <c r="H7" s="28">
        <f>G7*0.8</f>
        <v>33600</v>
      </c>
      <c r="I7" s="28">
        <f>G7*0.14</f>
        <v>5880.000000000001</v>
      </c>
      <c r="J7" s="28">
        <f>G7*0.03</f>
        <v>1260</v>
      </c>
      <c r="K7" s="28">
        <f>G7*0.03</f>
        <v>1260</v>
      </c>
      <c r="L7" s="52">
        <v>5880.000000000001</v>
      </c>
      <c r="M7" s="53">
        <v>5880.000000000001</v>
      </c>
      <c r="N7" s="54" t="s">
        <v>24</v>
      </c>
      <c r="O7" s="51"/>
    </row>
    <row r="8" spans="1:15" ht="21.75" customHeight="1">
      <c r="A8" s="21">
        <v>2</v>
      </c>
      <c r="B8" s="22" t="s">
        <v>25</v>
      </c>
      <c r="C8" s="23">
        <v>13</v>
      </c>
      <c r="D8" s="24">
        <v>2</v>
      </c>
      <c r="E8" s="25">
        <f aca="true" t="shared" si="2" ref="E8:E15">SUM(C8:D8)</f>
        <v>15</v>
      </c>
      <c r="F8" s="26">
        <v>6000</v>
      </c>
      <c r="G8" s="27">
        <f aca="true" t="shared" si="3" ref="G8:G15">SUM(E8*F8)</f>
        <v>90000</v>
      </c>
      <c r="H8" s="28">
        <f aca="true" t="shared" si="4" ref="H8:H15">G8*0.8</f>
        <v>72000</v>
      </c>
      <c r="I8" s="28">
        <f aca="true" t="shared" si="5" ref="I8:I15">G8*0.14</f>
        <v>12600.000000000002</v>
      </c>
      <c r="J8" s="28">
        <f aca="true" t="shared" si="6" ref="J8:J15">G8*0.03</f>
        <v>2700</v>
      </c>
      <c r="K8" s="28">
        <f aca="true" t="shared" si="7" ref="K8:K15">G8*0.03</f>
        <v>2700</v>
      </c>
      <c r="L8" s="52">
        <v>12600.000000000002</v>
      </c>
      <c r="M8" s="53">
        <v>12600.000000000002</v>
      </c>
      <c r="N8" s="54" t="s">
        <v>24</v>
      </c>
      <c r="O8" s="51"/>
    </row>
    <row r="9" spans="1:15" ht="21.75" customHeight="1">
      <c r="A9" s="21">
        <v>3</v>
      </c>
      <c r="B9" s="22" t="s">
        <v>26</v>
      </c>
      <c r="C9" s="23">
        <v>6</v>
      </c>
      <c r="D9" s="24">
        <v>3</v>
      </c>
      <c r="E9" s="25">
        <f t="shared" si="2"/>
        <v>9</v>
      </c>
      <c r="F9" s="26">
        <v>6000</v>
      </c>
      <c r="G9" s="27">
        <f t="shared" si="3"/>
        <v>54000</v>
      </c>
      <c r="H9" s="28">
        <f t="shared" si="4"/>
        <v>43200</v>
      </c>
      <c r="I9" s="28">
        <f t="shared" si="5"/>
        <v>7560.000000000001</v>
      </c>
      <c r="J9" s="28">
        <f t="shared" si="6"/>
        <v>1620</v>
      </c>
      <c r="K9" s="28">
        <f t="shared" si="7"/>
        <v>1620</v>
      </c>
      <c r="L9" s="52">
        <v>7560.000000000001</v>
      </c>
      <c r="M9" s="53">
        <v>7560.000000000001</v>
      </c>
      <c r="N9" s="54" t="s">
        <v>24</v>
      </c>
      <c r="O9" s="51"/>
    </row>
    <row r="10" spans="1:15" ht="21.75" customHeight="1">
      <c r="A10" s="21">
        <v>4</v>
      </c>
      <c r="B10" s="22" t="s">
        <v>27</v>
      </c>
      <c r="C10" s="23">
        <v>15</v>
      </c>
      <c r="D10" s="24">
        <v>4</v>
      </c>
      <c r="E10" s="25">
        <f t="shared" si="2"/>
        <v>19</v>
      </c>
      <c r="F10" s="26">
        <v>6000</v>
      </c>
      <c r="G10" s="27">
        <f t="shared" si="3"/>
        <v>114000</v>
      </c>
      <c r="H10" s="28">
        <f t="shared" si="4"/>
        <v>91200</v>
      </c>
      <c r="I10" s="28">
        <f t="shared" si="5"/>
        <v>15960.000000000002</v>
      </c>
      <c r="J10" s="28">
        <f t="shared" si="6"/>
        <v>3420</v>
      </c>
      <c r="K10" s="28">
        <f t="shared" si="7"/>
        <v>3420</v>
      </c>
      <c r="L10" s="52">
        <v>15960.000000000002</v>
      </c>
      <c r="M10" s="53">
        <v>15960.000000000002</v>
      </c>
      <c r="N10" s="54" t="s">
        <v>24</v>
      </c>
      <c r="O10" s="51"/>
    </row>
    <row r="11" spans="1:15" ht="21.75" customHeight="1">
      <c r="A11" s="21">
        <v>5</v>
      </c>
      <c r="B11" s="22" t="s">
        <v>28</v>
      </c>
      <c r="C11" s="24">
        <v>1</v>
      </c>
      <c r="D11" s="25">
        <v>1</v>
      </c>
      <c r="E11" s="25">
        <f t="shared" si="2"/>
        <v>2</v>
      </c>
      <c r="F11" s="26">
        <v>6000</v>
      </c>
      <c r="G11" s="27">
        <f t="shared" si="3"/>
        <v>12000</v>
      </c>
      <c r="H11" s="28">
        <f t="shared" si="4"/>
        <v>9600</v>
      </c>
      <c r="I11" s="28">
        <f t="shared" si="5"/>
        <v>1680.0000000000002</v>
      </c>
      <c r="J11" s="28">
        <f t="shared" si="6"/>
        <v>360</v>
      </c>
      <c r="K11" s="28">
        <f t="shared" si="7"/>
        <v>360</v>
      </c>
      <c r="L11" s="52">
        <v>1680.0000000000002</v>
      </c>
      <c r="M11" s="53">
        <v>1680.0000000000002</v>
      </c>
      <c r="N11" s="54" t="s">
        <v>24</v>
      </c>
      <c r="O11" s="51"/>
    </row>
    <row r="12" spans="1:15" ht="21.75" customHeight="1">
      <c r="A12" s="21">
        <v>6</v>
      </c>
      <c r="B12" s="22" t="s">
        <v>29</v>
      </c>
      <c r="C12" s="24"/>
      <c r="D12" s="25">
        <v>1</v>
      </c>
      <c r="E12" s="25">
        <f t="shared" si="2"/>
        <v>1</v>
      </c>
      <c r="F12" s="26">
        <v>6000</v>
      </c>
      <c r="G12" s="27">
        <f t="shared" si="3"/>
        <v>6000</v>
      </c>
      <c r="H12" s="28">
        <f t="shared" si="4"/>
        <v>4800</v>
      </c>
      <c r="I12" s="28">
        <f t="shared" si="5"/>
        <v>840.0000000000001</v>
      </c>
      <c r="J12" s="28">
        <f t="shared" si="6"/>
        <v>180</v>
      </c>
      <c r="K12" s="28">
        <f t="shared" si="7"/>
        <v>180</v>
      </c>
      <c r="L12" s="52">
        <v>840.0000000000001</v>
      </c>
      <c r="M12" s="53">
        <v>840.0000000000001</v>
      </c>
      <c r="N12" s="54" t="s">
        <v>24</v>
      </c>
      <c r="O12" s="51"/>
    </row>
    <row r="13" spans="1:15" ht="21.75" customHeight="1">
      <c r="A13" s="21">
        <v>7</v>
      </c>
      <c r="B13" s="22" t="s">
        <v>30</v>
      </c>
      <c r="C13" s="24">
        <v>1</v>
      </c>
      <c r="D13" s="25"/>
      <c r="E13" s="25">
        <f t="shared" si="2"/>
        <v>1</v>
      </c>
      <c r="F13" s="26">
        <v>6000</v>
      </c>
      <c r="G13" s="27">
        <f t="shared" si="3"/>
        <v>6000</v>
      </c>
      <c r="H13" s="28">
        <f t="shared" si="4"/>
        <v>4800</v>
      </c>
      <c r="I13" s="28">
        <f t="shared" si="5"/>
        <v>840.0000000000001</v>
      </c>
      <c r="J13" s="28">
        <f t="shared" si="6"/>
        <v>180</v>
      </c>
      <c r="K13" s="28">
        <f t="shared" si="7"/>
        <v>180</v>
      </c>
      <c r="L13" s="52">
        <v>840.0000000000001</v>
      </c>
      <c r="M13" s="53">
        <v>840.0000000000001</v>
      </c>
      <c r="N13" s="54" t="s">
        <v>24</v>
      </c>
      <c r="O13" s="51"/>
    </row>
    <row r="14" spans="1:15" ht="21.75" customHeight="1">
      <c r="A14" s="29">
        <v>8</v>
      </c>
      <c r="B14" s="22" t="s">
        <v>31</v>
      </c>
      <c r="C14" s="30">
        <v>3</v>
      </c>
      <c r="D14" s="31"/>
      <c r="E14" s="25">
        <f t="shared" si="2"/>
        <v>3</v>
      </c>
      <c r="F14" s="32">
        <v>6000</v>
      </c>
      <c r="G14" s="27">
        <f t="shared" si="3"/>
        <v>18000</v>
      </c>
      <c r="H14" s="28">
        <f t="shared" si="4"/>
        <v>14400</v>
      </c>
      <c r="I14" s="28">
        <f t="shared" si="5"/>
        <v>2520.0000000000005</v>
      </c>
      <c r="J14" s="28">
        <f t="shared" si="6"/>
        <v>540</v>
      </c>
      <c r="K14" s="28">
        <f t="shared" si="7"/>
        <v>540</v>
      </c>
      <c r="L14" s="55">
        <v>2520.0000000000005</v>
      </c>
      <c r="M14" s="56">
        <v>2520.0000000000005</v>
      </c>
      <c r="N14" s="54" t="s">
        <v>24</v>
      </c>
      <c r="O14" s="57"/>
    </row>
    <row r="15" spans="1:15" ht="21.75" customHeight="1">
      <c r="A15" s="21">
        <v>9</v>
      </c>
      <c r="B15" s="22" t="s">
        <v>32</v>
      </c>
      <c r="C15" s="24">
        <v>8</v>
      </c>
      <c r="D15" s="24">
        <v>2</v>
      </c>
      <c r="E15" s="25">
        <f t="shared" si="2"/>
        <v>10</v>
      </c>
      <c r="F15" s="33">
        <v>6000</v>
      </c>
      <c r="G15" s="27">
        <f t="shared" si="3"/>
        <v>60000</v>
      </c>
      <c r="H15" s="28">
        <f t="shared" si="4"/>
        <v>48000</v>
      </c>
      <c r="I15" s="28">
        <f t="shared" si="5"/>
        <v>8400</v>
      </c>
      <c r="J15" s="28">
        <f t="shared" si="6"/>
        <v>1800</v>
      </c>
      <c r="K15" s="28">
        <f t="shared" si="7"/>
        <v>1800</v>
      </c>
      <c r="L15" s="52">
        <v>8400</v>
      </c>
      <c r="M15" s="53">
        <v>8400</v>
      </c>
      <c r="N15" s="54" t="s">
        <v>24</v>
      </c>
      <c r="O15" s="51"/>
    </row>
    <row r="16" spans="1:15" ht="21.75" customHeight="1">
      <c r="A16" s="29"/>
      <c r="B16" s="34" t="s">
        <v>33</v>
      </c>
      <c r="C16" s="35">
        <f>SUM(C17:C22)</f>
        <v>41</v>
      </c>
      <c r="D16" s="35">
        <f aca="true" t="shared" si="8" ref="D16:M16">SUM(D17:D22)</f>
        <v>11</v>
      </c>
      <c r="E16" s="35">
        <f t="shared" si="8"/>
        <v>52</v>
      </c>
      <c r="F16" s="35">
        <v>6000</v>
      </c>
      <c r="G16" s="36">
        <f t="shared" si="8"/>
        <v>312000</v>
      </c>
      <c r="H16" s="36">
        <f t="shared" si="8"/>
        <v>249600</v>
      </c>
      <c r="I16" s="36">
        <f t="shared" si="8"/>
        <v>43680</v>
      </c>
      <c r="J16" s="36">
        <f t="shared" si="8"/>
        <v>9360</v>
      </c>
      <c r="K16" s="36">
        <f t="shared" si="8"/>
        <v>9360</v>
      </c>
      <c r="L16" s="36">
        <f t="shared" si="8"/>
        <v>43680</v>
      </c>
      <c r="M16" s="36">
        <f t="shared" si="8"/>
        <v>43720</v>
      </c>
      <c r="N16" s="58"/>
      <c r="O16" s="57"/>
    </row>
    <row r="17" spans="1:17" ht="21.75" customHeight="1">
      <c r="A17" s="21">
        <v>1</v>
      </c>
      <c r="B17" s="22" t="s">
        <v>34</v>
      </c>
      <c r="C17" s="37">
        <v>15</v>
      </c>
      <c r="D17" s="37">
        <v>2</v>
      </c>
      <c r="E17" s="37">
        <f aca="true" t="shared" si="9" ref="E17:E22">SUM(C17:D17)</f>
        <v>17</v>
      </c>
      <c r="F17" s="33">
        <v>6000</v>
      </c>
      <c r="G17" s="27">
        <f aca="true" t="shared" si="10" ref="G17:G22">E17*F17</f>
        <v>102000</v>
      </c>
      <c r="H17" s="28">
        <f aca="true" t="shared" si="11" ref="H17:H22">G17*0.8</f>
        <v>81600</v>
      </c>
      <c r="I17" s="28">
        <f aca="true" t="shared" si="12" ref="I17:I22">G17*0.14</f>
        <v>14280.000000000002</v>
      </c>
      <c r="J17" s="28">
        <f aca="true" t="shared" si="13" ref="J17:J22">G17*0.03</f>
        <v>3060</v>
      </c>
      <c r="K17" s="28">
        <f aca="true" t="shared" si="14" ref="K17:K22">G17*0.03</f>
        <v>3060</v>
      </c>
      <c r="L17" s="52">
        <v>14280.000000000002</v>
      </c>
      <c r="M17" s="53">
        <f>14280+20</f>
        <v>14300</v>
      </c>
      <c r="N17" s="54" t="s">
        <v>24</v>
      </c>
      <c r="O17" s="51"/>
      <c r="P17" s="59" t="s">
        <v>35</v>
      </c>
      <c r="Q17" t="s">
        <v>36</v>
      </c>
    </row>
    <row r="18" spans="1:15" ht="21.75" customHeight="1">
      <c r="A18" s="21">
        <v>2</v>
      </c>
      <c r="B18" s="22" t="s">
        <v>37</v>
      </c>
      <c r="C18" s="37">
        <v>7</v>
      </c>
      <c r="D18" s="37">
        <v>3</v>
      </c>
      <c r="E18" s="37">
        <f t="shared" si="9"/>
        <v>10</v>
      </c>
      <c r="F18" s="33">
        <v>6000</v>
      </c>
      <c r="G18" s="27">
        <f t="shared" si="10"/>
        <v>60000</v>
      </c>
      <c r="H18" s="28">
        <f t="shared" si="11"/>
        <v>48000</v>
      </c>
      <c r="I18" s="28">
        <f t="shared" si="12"/>
        <v>8400</v>
      </c>
      <c r="J18" s="28">
        <f t="shared" si="13"/>
        <v>1800</v>
      </c>
      <c r="K18" s="28">
        <f t="shared" si="14"/>
        <v>1800</v>
      </c>
      <c r="L18" s="52">
        <v>8400</v>
      </c>
      <c r="M18" s="53">
        <v>8400</v>
      </c>
      <c r="N18" s="54" t="s">
        <v>24</v>
      </c>
      <c r="O18" s="51"/>
    </row>
    <row r="19" spans="1:16" ht="21.75" customHeight="1">
      <c r="A19" s="21">
        <v>3</v>
      </c>
      <c r="B19" s="22" t="s">
        <v>38</v>
      </c>
      <c r="C19" s="37">
        <v>10</v>
      </c>
      <c r="D19" s="37">
        <v>3</v>
      </c>
      <c r="E19" s="37">
        <f t="shared" si="9"/>
        <v>13</v>
      </c>
      <c r="F19" s="33">
        <v>6000</v>
      </c>
      <c r="G19" s="27">
        <f t="shared" si="10"/>
        <v>78000</v>
      </c>
      <c r="H19" s="28">
        <f t="shared" si="11"/>
        <v>62400</v>
      </c>
      <c r="I19" s="28">
        <f t="shared" si="12"/>
        <v>10920.000000000002</v>
      </c>
      <c r="J19" s="28">
        <f t="shared" si="13"/>
        <v>2340</v>
      </c>
      <c r="K19" s="28">
        <f t="shared" si="14"/>
        <v>2340</v>
      </c>
      <c r="L19" s="52">
        <v>10920.000000000002</v>
      </c>
      <c r="M19" s="53">
        <f>10920+20</f>
        <v>10940</v>
      </c>
      <c r="N19" s="54" t="s">
        <v>24</v>
      </c>
      <c r="O19" s="51"/>
      <c r="P19" s="59" t="s">
        <v>35</v>
      </c>
    </row>
    <row r="20" spans="1:15" ht="21.75" customHeight="1">
      <c r="A20" s="21">
        <v>4</v>
      </c>
      <c r="B20" s="22" t="s">
        <v>39</v>
      </c>
      <c r="C20" s="37">
        <v>2</v>
      </c>
      <c r="D20" s="37">
        <v>1</v>
      </c>
      <c r="E20" s="37">
        <f t="shared" si="9"/>
        <v>3</v>
      </c>
      <c r="F20" s="33">
        <v>6000</v>
      </c>
      <c r="G20" s="27">
        <f t="shared" si="10"/>
        <v>18000</v>
      </c>
      <c r="H20" s="28">
        <f t="shared" si="11"/>
        <v>14400</v>
      </c>
      <c r="I20" s="28">
        <f t="shared" si="12"/>
        <v>2520.0000000000005</v>
      </c>
      <c r="J20" s="28">
        <f t="shared" si="13"/>
        <v>540</v>
      </c>
      <c r="K20" s="28">
        <f t="shared" si="14"/>
        <v>540</v>
      </c>
      <c r="L20" s="52">
        <v>2520.0000000000005</v>
      </c>
      <c r="M20" s="53">
        <v>2520.0000000000005</v>
      </c>
      <c r="N20" s="54" t="s">
        <v>24</v>
      </c>
      <c r="O20" s="51"/>
    </row>
    <row r="21" spans="1:15" ht="21.75" customHeight="1">
      <c r="A21" s="21">
        <v>5</v>
      </c>
      <c r="B21" s="22" t="s">
        <v>40</v>
      </c>
      <c r="C21" s="37">
        <v>1</v>
      </c>
      <c r="D21" s="37"/>
      <c r="E21" s="37">
        <f t="shared" si="9"/>
        <v>1</v>
      </c>
      <c r="F21" s="33">
        <v>6000</v>
      </c>
      <c r="G21" s="27">
        <f t="shared" si="10"/>
        <v>6000</v>
      </c>
      <c r="H21" s="28">
        <f t="shared" si="11"/>
        <v>4800</v>
      </c>
      <c r="I21" s="28">
        <f t="shared" si="12"/>
        <v>840.0000000000001</v>
      </c>
      <c r="J21" s="28">
        <f t="shared" si="13"/>
        <v>180</v>
      </c>
      <c r="K21" s="28">
        <f t="shared" si="14"/>
        <v>180</v>
      </c>
      <c r="L21" s="52">
        <v>840.0000000000001</v>
      </c>
      <c r="M21" s="53">
        <v>840.0000000000001</v>
      </c>
      <c r="N21" s="54" t="s">
        <v>24</v>
      </c>
      <c r="O21" s="51"/>
    </row>
    <row r="22" spans="1:15" ht="21.75" customHeight="1">
      <c r="A22" s="21">
        <v>8</v>
      </c>
      <c r="B22" s="22" t="s">
        <v>41</v>
      </c>
      <c r="C22" s="37">
        <v>6</v>
      </c>
      <c r="D22" s="37">
        <v>2</v>
      </c>
      <c r="E22" s="37">
        <f t="shared" si="9"/>
        <v>8</v>
      </c>
      <c r="F22" s="33">
        <v>6000</v>
      </c>
      <c r="G22" s="27">
        <f t="shared" si="10"/>
        <v>48000</v>
      </c>
      <c r="H22" s="28">
        <f t="shared" si="11"/>
        <v>38400</v>
      </c>
      <c r="I22" s="28">
        <f t="shared" si="12"/>
        <v>6720.000000000001</v>
      </c>
      <c r="J22" s="28">
        <f t="shared" si="13"/>
        <v>1440</v>
      </c>
      <c r="K22" s="28">
        <f t="shared" si="14"/>
        <v>1440</v>
      </c>
      <c r="L22" s="52">
        <v>6720.000000000001</v>
      </c>
      <c r="M22" s="53">
        <v>6720.000000000001</v>
      </c>
      <c r="N22" s="54" t="s">
        <v>24</v>
      </c>
      <c r="O22" s="51"/>
    </row>
    <row r="23" spans="1:15" ht="21.75" customHeight="1">
      <c r="A23" s="21">
        <v>6</v>
      </c>
      <c r="B23" s="22" t="s">
        <v>42</v>
      </c>
      <c r="C23" s="37"/>
      <c r="D23" s="37"/>
      <c r="E23" s="37"/>
      <c r="F23" s="33"/>
      <c r="G23" s="38"/>
      <c r="H23" s="39"/>
      <c r="I23" s="39"/>
      <c r="J23" s="39"/>
      <c r="K23" s="39"/>
      <c r="L23" s="60"/>
      <c r="M23" s="61"/>
      <c r="N23" s="54"/>
      <c r="O23" s="51"/>
    </row>
    <row r="24" spans="1:15" ht="21.75" customHeight="1">
      <c r="A24" s="21">
        <v>7</v>
      </c>
      <c r="B24" s="22" t="s">
        <v>43</v>
      </c>
      <c r="C24" s="37"/>
      <c r="D24" s="37"/>
      <c r="E24" s="37"/>
      <c r="F24" s="33"/>
      <c r="G24" s="38"/>
      <c r="H24" s="39"/>
      <c r="I24" s="39"/>
      <c r="J24" s="39"/>
      <c r="K24" s="39"/>
      <c r="L24" s="60"/>
      <c r="M24" s="61"/>
      <c r="N24" s="54"/>
      <c r="O24" s="51"/>
    </row>
    <row r="25" spans="1:15" ht="14.25">
      <c r="A25" s="40" t="s">
        <v>44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8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4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4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</sheetData>
  <sheetProtection/>
  <mergeCells count="15">
    <mergeCell ref="A1:O1"/>
    <mergeCell ref="H2:J2"/>
    <mergeCell ref="M2:N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A25:O28"/>
  </mergeCells>
  <printOptions horizontalCentered="1" verticalCentered="1"/>
  <pageMargins left="0.39" right="0" top="0.59" bottom="0.2" header="0.51" footer="0.51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pocket</cp:lastModifiedBy>
  <cp:lastPrinted>2016-11-24T08:18:25Z</cp:lastPrinted>
  <dcterms:created xsi:type="dcterms:W3CDTF">2011-12-26T06:47:14Z</dcterms:created>
  <dcterms:modified xsi:type="dcterms:W3CDTF">2023-12-26T07:47:14Z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BE20106247FC40D1B89ABC84192A4D3B</vt:lpwstr>
  </property>
</Properties>
</file>