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双柏县2023年100人以下农村小学校点补充公用经费资金" sheetId="1" r:id="rId1"/>
  </sheets>
  <definedNames>
    <definedName name="_xlnm.Print_Titles" localSheetId="0">'双柏县2023年100人以下农村小学校点补充公用经费资金'!$1:$4</definedName>
    <definedName name="_xlnm.Print_Area" localSheetId="0">'双柏县2023年100人以下农村小学校点补充公用经费资金'!$A$1:$N$48</definedName>
  </definedNames>
  <calcPr fullCalcOnLoad="1"/>
</workbook>
</file>

<file path=xl/sharedStrings.xml><?xml version="1.0" encoding="utf-8"?>
<sst xmlns="http://schemas.openxmlformats.org/spreadsheetml/2006/main" count="93" uniqueCount="62">
  <si>
    <t>2023年100人以下农村小学校点补充公用经费分配表（省级资金1.7万元）</t>
  </si>
  <si>
    <t>填报单位：双柏县教育体育局</t>
  </si>
  <si>
    <r>
      <t xml:space="preserve">                      楚财教</t>
    </r>
    <r>
      <rPr>
        <sz val="12"/>
        <rFont val="仿宋_GB2312"/>
        <family val="3"/>
      </rPr>
      <t>〔</t>
    </r>
    <r>
      <rPr>
        <sz val="12"/>
        <rFont val="宋体"/>
        <family val="0"/>
      </rPr>
      <t>2023</t>
    </r>
    <r>
      <rPr>
        <sz val="12"/>
        <rFont val="仿宋_GB2312"/>
        <family val="3"/>
      </rPr>
      <t>〕</t>
    </r>
    <r>
      <rPr>
        <sz val="12"/>
        <rFont val="宋体"/>
        <family val="0"/>
      </rPr>
      <t>166号                                                  单位：元</t>
    </r>
  </si>
  <si>
    <t>序号</t>
  </si>
  <si>
    <t>学校名称</t>
  </si>
  <si>
    <t>在校生</t>
  </si>
  <si>
    <t>补助差额人数</t>
  </si>
  <si>
    <t>补助标准（元/生.年）</t>
  </si>
  <si>
    <t>本年应下达各级补助金额</t>
  </si>
  <si>
    <t>本年应下达省级资金</t>
  </si>
  <si>
    <t>本次实际下达省级资金</t>
  </si>
  <si>
    <t>功能分类科目</t>
  </si>
  <si>
    <t>备注</t>
  </si>
  <si>
    <t>合计</t>
  </si>
  <si>
    <t>小计</t>
  </si>
  <si>
    <t>中央（80%）</t>
  </si>
  <si>
    <t>省（14%）</t>
  </si>
  <si>
    <t>州（3%）</t>
  </si>
  <si>
    <t>县（3%）</t>
  </si>
  <si>
    <t>总计</t>
  </si>
  <si>
    <t>2050202小学教育</t>
  </si>
  <si>
    <t>妥甸中心小学合计</t>
  </si>
  <si>
    <t>双柏县妥甸镇桂花井小学</t>
  </si>
  <si>
    <t>双柏县妥甸镇大敌鲁小学</t>
  </si>
  <si>
    <t>双柏县妥甸镇麦地新小学</t>
  </si>
  <si>
    <t>双柏县妥甸镇窝碑小学</t>
  </si>
  <si>
    <t>双柏县妥甸镇马龙河小学</t>
  </si>
  <si>
    <t>双柏县妥甸镇中山小学</t>
  </si>
  <si>
    <t>双柏县妥甸镇新会小学</t>
  </si>
  <si>
    <t>双柏县妥甸镇丫口小学</t>
  </si>
  <si>
    <t>大庄中心学校（小学）合计</t>
  </si>
  <si>
    <t>双柏县大庄镇木章郎小学</t>
  </si>
  <si>
    <t>双柏县大庄镇普妈小学</t>
  </si>
  <si>
    <t>双柏县大庄镇普岩小学</t>
  </si>
  <si>
    <t>双柏县大庄镇洒利黑小学</t>
  </si>
  <si>
    <t>双柏县大庄镇干海资小学</t>
  </si>
  <si>
    <t>双柏县大庄镇桃园小学</t>
  </si>
  <si>
    <t>双柏县大庄镇麻栗树小学</t>
  </si>
  <si>
    <t>双柏县大庄镇杞木塘小学</t>
  </si>
  <si>
    <t>法脿中心学校（小学）合计</t>
  </si>
  <si>
    <t>双柏县法脿镇六街小学</t>
  </si>
  <si>
    <t>安龙堡中心学校（小学）合计</t>
  </si>
  <si>
    <t>双柏县安龙堡乡说全小学</t>
  </si>
  <si>
    <t>双柏县安龙堡乡新街小学</t>
  </si>
  <si>
    <t>双柏县安龙堡乡青香树小学</t>
  </si>
  <si>
    <t>大麦地中心学校（小学）合计</t>
  </si>
  <si>
    <t>双柏县大麦地镇光明小学</t>
  </si>
  <si>
    <t>双柏县大麦地镇峨足小学</t>
  </si>
  <si>
    <t>双柏县大麦地镇河口小学</t>
  </si>
  <si>
    <t>双柏县大麦地镇大麦地小学</t>
  </si>
  <si>
    <t>爱尼山中心学校（小学）合计</t>
  </si>
  <si>
    <t>双柏县爱尼山乡旧哨小学</t>
  </si>
  <si>
    <t>双柏县爱尼山乡六合小学</t>
  </si>
  <si>
    <t>嘉中心学校（小学）合计</t>
  </si>
  <si>
    <t>双柏县鄂嘉镇茶叶小学</t>
  </si>
  <si>
    <t>双柏县鄂嘉镇平掌小学</t>
  </si>
  <si>
    <t>双柏县鄂嘉镇龙树小学</t>
  </si>
  <si>
    <t>双柏县鄂嘉镇东凤小学</t>
  </si>
  <si>
    <t>备注：农村小学不足100人的学校及教学点。补助标准：按照100人补给公用经费差额，补充下达标准为720元/生.年。</t>
  </si>
  <si>
    <t>单位负责人：</t>
  </si>
  <si>
    <t>审核人：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</si>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</sst>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58"/>
      <name val="宋体"/>
      <family val="0"/>
    </font>
    <font>
      <b/>
      <sz val="11"/>
      <color indexed="9"/>
      <name val="宋体"/>
      <family val="0"/>
    </font>
    <font>
      <sz val="11"/>
      <color indexed="5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0" fontId="4" fillId="0" borderId="10" xfId="63" applyNumberFormat="1" applyFont="1" applyFill="1" applyBorder="1" applyAlignment="1" applyProtection="1">
      <alignment horizontal="left" vertical="center" wrapText="1"/>
      <protection/>
    </xf>
    <xf numFmtId="0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0" fillId="0" borderId="0" xfId="63" applyNumberFormat="1" applyFont="1" applyFill="1" applyAlignment="1" applyProtection="1">
      <alignment horizontal="left" vertical="center" wrapText="1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5" fillId="0" borderId="13" xfId="63" applyNumberFormat="1" applyFont="1" applyFill="1" applyBorder="1" applyAlignment="1" applyProtection="1">
      <alignment horizontal="center" vertical="center" wrapText="1"/>
      <protection/>
    </xf>
    <xf numFmtId="0" fontId="5" fillId="0" borderId="12" xfId="63" applyNumberFormat="1" applyFont="1" applyFill="1" applyBorder="1" applyAlignment="1" applyProtection="1">
      <alignment horizontal="center" vertical="center" wrapText="1"/>
      <protection/>
    </xf>
    <xf numFmtId="0" fontId="5" fillId="0" borderId="14" xfId="63" applyNumberFormat="1" applyFont="1" applyFill="1" applyBorder="1" applyAlignment="1" applyProtection="1">
      <alignment horizontal="center" vertical="center" wrapText="1"/>
      <protection/>
    </xf>
    <xf numFmtId="0" fontId="5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3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0" fontId="6" fillId="0" borderId="16" xfId="63" applyFont="1" applyBorder="1" applyAlignment="1">
      <alignment horizontal="left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176" fontId="7" fillId="0" borderId="12" xfId="63" applyNumberFormat="1" applyFont="1" applyBorder="1" applyAlignment="1">
      <alignment vertical="center"/>
      <protection/>
    </xf>
    <xf numFmtId="0" fontId="6" fillId="0" borderId="16" xfId="63" applyFont="1" applyBorder="1" applyAlignment="1">
      <alignment horizontal="left" vertical="center"/>
      <protection/>
    </xf>
    <xf numFmtId="0" fontId="7" fillId="0" borderId="18" xfId="63" applyFont="1" applyBorder="1" applyAlignment="1">
      <alignment horizontal="left" vertical="center"/>
      <protection/>
    </xf>
    <xf numFmtId="0" fontId="7" fillId="0" borderId="6" xfId="63" applyFont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/>
    </xf>
    <xf numFmtId="0" fontId="6" fillId="0" borderId="12" xfId="63" applyFont="1" applyBorder="1" applyAlignment="1">
      <alignment horizontal="center" vertical="center"/>
      <protection/>
    </xf>
    <xf numFmtId="0" fontId="8" fillId="0" borderId="6" xfId="0" applyFont="1" applyBorder="1" applyAlignment="1" applyProtection="1">
      <alignment horizontal="left" vertical="center" wrapText="1" readingOrder="1"/>
      <protection locked="0"/>
    </xf>
    <xf numFmtId="0" fontId="8" fillId="0" borderId="6" xfId="0" applyFont="1" applyFill="1" applyBorder="1" applyAlignment="1" applyProtection="1">
      <alignment horizontal="center" vertical="center" wrapText="1" readingOrder="1"/>
      <protection locked="0"/>
    </xf>
    <xf numFmtId="0" fontId="8" fillId="0" borderId="20" xfId="0" applyFont="1" applyBorder="1" applyAlignment="1" applyProtection="1">
      <alignment horizontal="center" vertical="center" wrapText="1" readingOrder="1"/>
      <protection locked="0"/>
    </xf>
    <xf numFmtId="0" fontId="6" fillId="0" borderId="19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2" xfId="63" applyNumberFormat="1" applyFont="1" applyFill="1" applyBorder="1" applyAlignment="1" applyProtection="1">
      <alignment horizontal="right" vertical="center" wrapText="1" readingOrder="1"/>
      <protection/>
    </xf>
    <xf numFmtId="176" fontId="6" fillId="0" borderId="19" xfId="63" applyNumberFormat="1" applyFont="1" applyFill="1" applyBorder="1" applyAlignment="1" applyProtection="1">
      <alignment horizontal="right" vertical="center" wrapText="1" readingOrder="1"/>
      <protection/>
    </xf>
    <xf numFmtId="0" fontId="8" fillId="0" borderId="6" xfId="0" applyFont="1" applyBorder="1" applyAlignment="1" applyProtection="1">
      <alignment horizontal="center" vertical="center" wrapText="1" readingOrder="1"/>
      <protection locked="0"/>
    </xf>
    <xf numFmtId="0" fontId="8" fillId="0" borderId="21" xfId="0" applyFont="1" applyBorder="1" applyAlignment="1" applyProtection="1">
      <alignment horizontal="center" vertical="center" wrapText="1" readingOrder="1"/>
      <protection locked="0"/>
    </xf>
    <xf numFmtId="0" fontId="8" fillId="0" borderId="22" xfId="0" applyFont="1" applyBorder="1" applyAlignment="1" applyProtection="1">
      <alignment horizontal="left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horizontal="left" vertical="center" wrapText="1" readingOrder="1"/>
      <protection locked="0"/>
    </xf>
    <xf numFmtId="0" fontId="7" fillId="0" borderId="17" xfId="63" applyFont="1" applyBorder="1" applyAlignment="1">
      <alignment horizontal="left" vertical="center"/>
      <protection/>
    </xf>
    <xf numFmtId="0" fontId="7" fillId="0" borderId="16" xfId="63" applyFont="1" applyBorder="1" applyAlignment="1">
      <alignment horizontal="center" vertical="center" readingOrder="1"/>
      <protection/>
    </xf>
    <xf numFmtId="176" fontId="7" fillId="0" borderId="12" xfId="0" applyNumberFormat="1" applyFont="1" applyBorder="1" applyAlignment="1">
      <alignment horizontal="right" vertical="center"/>
    </xf>
    <xf numFmtId="0" fontId="6" fillId="0" borderId="12" xfId="63" applyFont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 readingOrder="1"/>
      <protection/>
    </xf>
    <xf numFmtId="0" fontId="6" fillId="0" borderId="20" xfId="63" applyFont="1" applyBorder="1" applyAlignment="1">
      <alignment horizontal="center" vertical="center" readingOrder="1"/>
      <protection/>
    </xf>
    <xf numFmtId="0" fontId="7" fillId="0" borderId="23" xfId="63" applyNumberFormat="1" applyFont="1" applyBorder="1" applyAlignment="1">
      <alignment horizontal="left" vertical="center"/>
      <protection/>
    </xf>
    <xf numFmtId="0" fontId="7" fillId="0" borderId="24" xfId="63" applyFont="1" applyBorder="1" applyAlignment="1">
      <alignment horizontal="center" vertical="center" readingOrder="1"/>
      <protection/>
    </xf>
    <xf numFmtId="0" fontId="7" fillId="0" borderId="23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8" fillId="0" borderId="25" xfId="0" applyFont="1" applyBorder="1" applyAlignment="1" applyProtection="1">
      <alignment horizontal="left" vertical="center" wrapText="1" readingOrder="1"/>
      <protection locked="0"/>
    </xf>
    <xf numFmtId="0" fontId="8" fillId="0" borderId="26" xfId="0" applyFont="1" applyBorder="1" applyAlignment="1" applyProtection="1">
      <alignment horizontal="center" vertical="center" wrapText="1" readingOrder="1"/>
      <protection locked="0"/>
    </xf>
    <xf numFmtId="0" fontId="8" fillId="0" borderId="26" xfId="0" applyFont="1" applyFill="1" applyBorder="1" applyAlignment="1" applyProtection="1">
      <alignment horizontal="center" vertical="center" wrapText="1" readingOrder="1"/>
      <protection locked="0"/>
    </xf>
    <xf numFmtId="176" fontId="6" fillId="0" borderId="26" xfId="0" applyNumberFormat="1" applyFont="1" applyBorder="1" applyAlignment="1">
      <alignment horizontal="right" vertical="center"/>
    </xf>
    <xf numFmtId="176" fontId="6" fillId="0" borderId="26" xfId="63" applyNumberFormat="1" applyFont="1" applyFill="1" applyBorder="1" applyAlignment="1" applyProtection="1">
      <alignment horizontal="right" vertical="center" wrapText="1" readingOrder="1"/>
      <protection/>
    </xf>
    <xf numFmtId="0" fontId="7" fillId="0" borderId="27" xfId="63" applyNumberFormat="1" applyFont="1" applyBorder="1" applyAlignment="1">
      <alignment horizontal="left" vertical="center"/>
      <protection/>
    </xf>
    <xf numFmtId="0" fontId="7" fillId="0" borderId="28" xfId="63" applyFont="1" applyBorder="1" applyAlignment="1">
      <alignment horizontal="center" vertical="center" readingOrder="1"/>
      <protection/>
    </xf>
    <xf numFmtId="0" fontId="7" fillId="0" borderId="27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0" fontId="7" fillId="0" borderId="19" xfId="63" applyNumberFormat="1" applyFont="1" applyBorder="1" applyAlignment="1">
      <alignment horizontal="left" vertical="center"/>
      <protection/>
    </xf>
    <xf numFmtId="0" fontId="9" fillId="0" borderId="6" xfId="63" applyFont="1" applyBorder="1" applyAlignment="1" applyProtection="1">
      <alignment horizontal="center" vertical="center" wrapText="1" readingOrder="1"/>
      <protection locked="0"/>
    </xf>
    <xf numFmtId="176" fontId="9" fillId="0" borderId="6" xfId="63" applyNumberFormat="1" applyFont="1" applyBorder="1" applyAlignment="1" applyProtection="1">
      <alignment horizontal="right" vertical="center" wrapText="1" readingOrder="1"/>
      <protection locked="0"/>
    </xf>
    <xf numFmtId="0" fontId="8" fillId="0" borderId="22" xfId="63" applyFont="1" applyBorder="1" applyAlignment="1" applyProtection="1">
      <alignment horizontal="center" vertical="center" wrapText="1" readingOrder="1"/>
      <protection locked="0"/>
    </xf>
    <xf numFmtId="0" fontId="8" fillId="0" borderId="29" xfId="63" applyFont="1" applyFill="1" applyBorder="1" applyAlignment="1" applyProtection="1">
      <alignment horizontal="center" vertical="center" wrapText="1" readingOrder="1"/>
      <protection locked="0"/>
    </xf>
    <xf numFmtId="0" fontId="8" fillId="0" borderId="21" xfId="0" applyFont="1" applyBorder="1" applyAlignment="1" applyProtection="1">
      <alignment horizontal="left" vertical="center" wrapText="1" readingOrder="1"/>
      <protection locked="0"/>
    </xf>
    <xf numFmtId="0" fontId="6" fillId="0" borderId="12" xfId="63" applyNumberFormat="1" applyFont="1" applyFill="1" applyBorder="1" applyAlignment="1" applyProtection="1">
      <alignment horizontal="center" vertical="center" wrapText="1" readingOrder="1"/>
      <protection/>
    </xf>
    <xf numFmtId="0" fontId="6" fillId="0" borderId="12" xfId="0" applyFont="1" applyBorder="1" applyAlignment="1">
      <alignment horizontal="center" vertical="center"/>
    </xf>
    <xf numFmtId="0" fontId="7" fillId="0" borderId="30" xfId="63" applyNumberFormat="1" applyFont="1" applyBorder="1" applyAlignment="1">
      <alignment horizontal="left" vertical="center"/>
      <protection/>
    </xf>
    <xf numFmtId="0" fontId="9" fillId="0" borderId="18" xfId="63" applyFont="1" applyBorder="1" applyAlignment="1" applyProtection="1">
      <alignment horizontal="center" vertical="center" wrapText="1" readingOrder="1"/>
      <protection locked="0"/>
    </xf>
    <xf numFmtId="176" fontId="9" fillId="0" borderId="18" xfId="63" applyNumberFormat="1" applyFont="1" applyBorder="1" applyAlignment="1" applyProtection="1">
      <alignment horizontal="right" vertical="center" wrapText="1" readingOrder="1"/>
      <protection locked="0"/>
    </xf>
    <xf numFmtId="0" fontId="6" fillId="0" borderId="12" xfId="0" applyFont="1" applyFill="1" applyBorder="1" applyAlignment="1">
      <alignment horizontal="center" vertical="center" readingOrder="1"/>
    </xf>
    <xf numFmtId="0" fontId="8" fillId="0" borderId="21" xfId="0" applyFont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>
      <alignment horizontal="center" vertical="center" readingOrder="1"/>
    </xf>
    <xf numFmtId="0" fontId="6" fillId="0" borderId="3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32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77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76" fontId="6" fillId="0" borderId="33" xfId="63" applyNumberFormat="1" applyFont="1" applyFill="1" applyBorder="1" applyAlignment="1" applyProtection="1">
      <alignment horizontal="right" vertical="center" wrapText="1" readingOrder="1"/>
      <protection/>
    </xf>
    <xf numFmtId="176" fontId="6" fillId="0" borderId="19" xfId="63" applyNumberFormat="1" applyFont="1" applyFill="1" applyBorder="1" applyAlignment="1" applyProtection="1">
      <alignment horizontal="right" vertical="center" wrapText="1" readingOrder="1"/>
      <protection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176" fontId="6" fillId="0" borderId="26" xfId="63" applyNumberFormat="1" applyFont="1" applyFill="1" applyBorder="1" applyAlignment="1" applyProtection="1">
      <alignment horizontal="right" vertical="center" wrapText="1" readingOrder="1"/>
      <protection/>
    </xf>
    <xf numFmtId="176" fontId="6" fillId="0" borderId="6" xfId="63" applyNumberFormat="1" applyFont="1" applyFill="1" applyBorder="1" applyAlignment="1" applyProtection="1">
      <alignment horizontal="right" vertical="center" wrapText="1" readingOrder="1"/>
      <protection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6" fillId="0" borderId="3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A0A0A0"/>
      <rgbColor rgb="00008000"/>
      <rgbColor rgb="00FF6347"/>
      <rgbColor rgb="00EE82EE"/>
      <rgbColor rgb="00A52A2A"/>
      <rgbColor rgb="00FF69B4"/>
      <rgbColor rgb="00FFC0CB"/>
      <rgbColor rgb="00CD853F"/>
      <rgbColor rgb="002E8B57"/>
      <rgbColor rgb="006A5ACD"/>
      <rgbColor rgb="0087CEEB"/>
      <rgbColor rgb="00FFDEAD"/>
      <rgbColor rgb="00969696"/>
      <rgbColor rgb="00333399"/>
      <rgbColor rgb="00FFCC00"/>
      <rgbColor rgb="00339966"/>
      <rgbColor rgb="00808080"/>
      <rgbColor rgb="00CCCC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625" style="0" customWidth="1"/>
    <col min="2" max="2" width="25.75390625" style="0" customWidth="1"/>
    <col min="3" max="3" width="8.50390625" style="0" customWidth="1"/>
    <col min="4" max="5" width="7.50390625" style="0" customWidth="1"/>
    <col min="6" max="7" width="13.00390625" style="0" customWidth="1"/>
    <col min="8" max="8" width="12.125" style="0" customWidth="1"/>
    <col min="9" max="9" width="12.00390625" style="0" customWidth="1"/>
    <col min="10" max="10" width="11.375" style="0" customWidth="1"/>
    <col min="11" max="11" width="11.75390625" style="0" customWidth="1"/>
    <col min="12" max="12" width="12.00390625" style="0" customWidth="1"/>
    <col min="13" max="13" width="15.50390625" style="0" customWidth="1"/>
    <col min="14" max="14" width="11.625" style="0" customWidth="1"/>
    <col min="15" max="16" width="10.625" style="0" customWidth="1"/>
  </cols>
  <sheetData>
    <row r="1" spans="1:14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4" customHeight="1">
      <c r="A2" s="4" t="s">
        <v>1</v>
      </c>
      <c r="B2" s="4"/>
      <c r="C2" s="4"/>
      <c r="D2" s="5"/>
      <c r="E2" s="6"/>
      <c r="F2" s="7" t="s">
        <v>2</v>
      </c>
      <c r="G2" s="7"/>
      <c r="H2" s="7"/>
      <c r="I2" s="7"/>
      <c r="J2" s="7"/>
      <c r="K2" s="7"/>
      <c r="L2" s="7"/>
      <c r="M2" s="7"/>
      <c r="N2" s="7"/>
    </row>
    <row r="3" spans="1:14" ht="43.5" customHeight="1">
      <c r="A3" s="8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3"/>
      <c r="H3" s="13"/>
      <c r="I3" s="13"/>
      <c r="J3" s="80"/>
      <c r="K3" s="81" t="s">
        <v>9</v>
      </c>
      <c r="L3" s="81" t="s">
        <v>10</v>
      </c>
      <c r="M3" s="82" t="s">
        <v>11</v>
      </c>
      <c r="N3" s="83" t="s">
        <v>12</v>
      </c>
    </row>
    <row r="4" spans="1:14" ht="21.75" customHeight="1">
      <c r="A4" s="14"/>
      <c r="B4" s="14"/>
      <c r="C4" s="9" t="s">
        <v>13</v>
      </c>
      <c r="D4" s="15" t="s">
        <v>13</v>
      </c>
      <c r="E4" s="16"/>
      <c r="F4" s="16" t="s">
        <v>14</v>
      </c>
      <c r="G4" s="16" t="s">
        <v>15</v>
      </c>
      <c r="H4" s="16" t="s">
        <v>16</v>
      </c>
      <c r="I4" s="16" t="s">
        <v>17</v>
      </c>
      <c r="J4" s="16" t="s">
        <v>18</v>
      </c>
      <c r="K4" s="84"/>
      <c r="L4" s="84"/>
      <c r="M4" s="85"/>
      <c r="N4" s="83"/>
    </row>
    <row r="5" spans="1:14" ht="21.75" customHeight="1">
      <c r="A5" s="17"/>
      <c r="B5" s="18" t="s">
        <v>19</v>
      </c>
      <c r="C5" s="19">
        <f>SUM(C6+C15+C24+C26+C30+C35+C38)</f>
        <v>1262</v>
      </c>
      <c r="D5" s="19">
        <f aca="true" t="shared" si="0" ref="D5:L5">SUM(D6+D15+D24+D26+D30+D35+D38)</f>
        <v>1738</v>
      </c>
      <c r="E5" s="19">
        <v>650</v>
      </c>
      <c r="F5" s="20">
        <f t="shared" si="0"/>
        <v>1251360</v>
      </c>
      <c r="G5" s="20">
        <f t="shared" si="0"/>
        <v>1001088</v>
      </c>
      <c r="H5" s="20">
        <f t="shared" si="0"/>
        <v>175190.40000000002</v>
      </c>
      <c r="I5" s="20">
        <f t="shared" si="0"/>
        <v>37540.8</v>
      </c>
      <c r="J5" s="20">
        <f t="shared" si="0"/>
        <v>37540.8</v>
      </c>
      <c r="K5" s="20">
        <f t="shared" si="0"/>
        <v>175190.40000000002</v>
      </c>
      <c r="L5" s="20">
        <f t="shared" si="0"/>
        <v>17000</v>
      </c>
      <c r="M5" s="86" t="s">
        <v>20</v>
      </c>
      <c r="N5" s="87"/>
    </row>
    <row r="6" spans="1:14" ht="21.75" customHeight="1">
      <c r="A6" s="21"/>
      <c r="B6" s="22" t="s">
        <v>21</v>
      </c>
      <c r="C6" s="23">
        <f>SUM(C7:C14)</f>
        <v>185</v>
      </c>
      <c r="D6" s="23">
        <f>SUM(D7:D14)</f>
        <v>615</v>
      </c>
      <c r="E6" s="24">
        <v>650</v>
      </c>
      <c r="F6" s="25">
        <f aca="true" t="shared" si="1" ref="F6:L6">SUM(F7:F14)</f>
        <v>442800</v>
      </c>
      <c r="G6" s="25">
        <f t="shared" si="1"/>
        <v>354240</v>
      </c>
      <c r="H6" s="25">
        <f t="shared" si="1"/>
        <v>61992.00000000001</v>
      </c>
      <c r="I6" s="25">
        <f t="shared" si="1"/>
        <v>13284</v>
      </c>
      <c r="J6" s="25">
        <f t="shared" si="1"/>
        <v>13284</v>
      </c>
      <c r="K6" s="25">
        <f t="shared" si="1"/>
        <v>61992.00000000001</v>
      </c>
      <c r="L6" s="25">
        <f t="shared" si="1"/>
        <v>6029</v>
      </c>
      <c r="M6" s="88"/>
      <c r="N6" s="89"/>
    </row>
    <row r="7" spans="1:14" ht="21.75" customHeight="1">
      <c r="A7" s="26">
        <v>1</v>
      </c>
      <c r="B7" s="27" t="s">
        <v>22</v>
      </c>
      <c r="C7" s="28">
        <v>31</v>
      </c>
      <c r="D7" s="29">
        <f>100-C7</f>
        <v>69</v>
      </c>
      <c r="E7" s="30">
        <v>720</v>
      </c>
      <c r="F7" s="31">
        <f aca="true" t="shared" si="2" ref="F7:F14">D7*E7</f>
        <v>49680</v>
      </c>
      <c r="G7" s="32">
        <f aca="true" t="shared" si="3" ref="G7:G14">F7*0.8</f>
        <v>39744</v>
      </c>
      <c r="H7" s="33">
        <f aca="true" t="shared" si="4" ref="H7:H14">F7*0.14</f>
        <v>6955.200000000001</v>
      </c>
      <c r="I7" s="90">
        <f aca="true" t="shared" si="5" ref="I7:I14">F7*0.03</f>
        <v>1490.3999999999999</v>
      </c>
      <c r="J7" s="91">
        <f aca="true" t="shared" si="6" ref="J7:J14">F7*0.03</f>
        <v>1490.3999999999999</v>
      </c>
      <c r="K7" s="33">
        <v>6955.200000000001</v>
      </c>
      <c r="L7" s="91">
        <v>677</v>
      </c>
      <c r="M7" s="88" t="s">
        <v>20</v>
      </c>
      <c r="N7" s="92"/>
    </row>
    <row r="8" spans="1:14" ht="21.75" customHeight="1">
      <c r="A8" s="26">
        <v>2</v>
      </c>
      <c r="B8" s="27" t="s">
        <v>23</v>
      </c>
      <c r="C8" s="34">
        <v>2</v>
      </c>
      <c r="D8" s="29">
        <f aca="true" t="shared" si="7" ref="D8:D14">100-C8</f>
        <v>98</v>
      </c>
      <c r="E8" s="30">
        <v>720</v>
      </c>
      <c r="F8" s="31">
        <f t="shared" si="2"/>
        <v>70560</v>
      </c>
      <c r="G8" s="32">
        <f t="shared" si="3"/>
        <v>56448</v>
      </c>
      <c r="H8" s="33">
        <f t="shared" si="4"/>
        <v>9878.400000000001</v>
      </c>
      <c r="I8" s="90">
        <f t="shared" si="5"/>
        <v>2116.7999999999997</v>
      </c>
      <c r="J8" s="91">
        <f t="shared" si="6"/>
        <v>2116.7999999999997</v>
      </c>
      <c r="K8" s="33">
        <v>9878.400000000001</v>
      </c>
      <c r="L8" s="91">
        <v>960</v>
      </c>
      <c r="M8" s="88" t="s">
        <v>20</v>
      </c>
      <c r="N8" s="92"/>
    </row>
    <row r="9" spans="1:14" ht="21.75" customHeight="1">
      <c r="A9" s="26">
        <v>3</v>
      </c>
      <c r="B9" s="27" t="s">
        <v>24</v>
      </c>
      <c r="C9" s="34">
        <v>4</v>
      </c>
      <c r="D9" s="29">
        <f t="shared" si="7"/>
        <v>96</v>
      </c>
      <c r="E9" s="30">
        <v>720</v>
      </c>
      <c r="F9" s="31">
        <f t="shared" si="2"/>
        <v>69120</v>
      </c>
      <c r="G9" s="32">
        <f t="shared" si="3"/>
        <v>55296</v>
      </c>
      <c r="H9" s="33">
        <f t="shared" si="4"/>
        <v>9676.800000000001</v>
      </c>
      <c r="I9" s="90">
        <f t="shared" si="5"/>
        <v>2073.6</v>
      </c>
      <c r="J9" s="91">
        <f t="shared" si="6"/>
        <v>2073.6</v>
      </c>
      <c r="K9" s="33">
        <v>9676.800000000001</v>
      </c>
      <c r="L9" s="91">
        <v>941</v>
      </c>
      <c r="M9" s="88" t="s">
        <v>20</v>
      </c>
      <c r="N9" s="92"/>
    </row>
    <row r="10" spans="1:14" ht="21.75" customHeight="1">
      <c r="A10" s="26">
        <v>4</v>
      </c>
      <c r="B10" s="27" t="s">
        <v>25</v>
      </c>
      <c r="C10" s="34">
        <v>9</v>
      </c>
      <c r="D10" s="29">
        <f t="shared" si="7"/>
        <v>91</v>
      </c>
      <c r="E10" s="30">
        <v>720</v>
      </c>
      <c r="F10" s="31">
        <f t="shared" si="2"/>
        <v>65520</v>
      </c>
      <c r="G10" s="32">
        <f t="shared" si="3"/>
        <v>52416</v>
      </c>
      <c r="H10" s="33">
        <f t="shared" si="4"/>
        <v>9172.800000000001</v>
      </c>
      <c r="I10" s="90">
        <f t="shared" si="5"/>
        <v>1965.6</v>
      </c>
      <c r="J10" s="91">
        <f t="shared" si="6"/>
        <v>1965.6</v>
      </c>
      <c r="K10" s="33">
        <v>9172.800000000001</v>
      </c>
      <c r="L10" s="91">
        <v>892</v>
      </c>
      <c r="M10" s="88" t="s">
        <v>20</v>
      </c>
      <c r="N10" s="92"/>
    </row>
    <row r="11" spans="1:14" ht="21.75" customHeight="1">
      <c r="A11" s="26">
        <v>5</v>
      </c>
      <c r="B11" s="27" t="s">
        <v>26</v>
      </c>
      <c r="C11" s="34">
        <v>2</v>
      </c>
      <c r="D11" s="29">
        <f t="shared" si="7"/>
        <v>98</v>
      </c>
      <c r="E11" s="30">
        <v>720</v>
      </c>
      <c r="F11" s="31">
        <f t="shared" si="2"/>
        <v>70560</v>
      </c>
      <c r="G11" s="32">
        <f t="shared" si="3"/>
        <v>56448</v>
      </c>
      <c r="H11" s="33">
        <f t="shared" si="4"/>
        <v>9878.400000000001</v>
      </c>
      <c r="I11" s="90">
        <f t="shared" si="5"/>
        <v>2116.7999999999997</v>
      </c>
      <c r="J11" s="91">
        <f t="shared" si="6"/>
        <v>2116.7999999999997</v>
      </c>
      <c r="K11" s="33">
        <v>9878.400000000001</v>
      </c>
      <c r="L11" s="91">
        <v>961</v>
      </c>
      <c r="M11" s="88" t="s">
        <v>20</v>
      </c>
      <c r="N11" s="92"/>
    </row>
    <row r="12" spans="1:14" ht="21.75" customHeight="1">
      <c r="A12" s="26">
        <v>6</v>
      </c>
      <c r="B12" s="27" t="s">
        <v>27</v>
      </c>
      <c r="C12" s="35">
        <v>70</v>
      </c>
      <c r="D12" s="29">
        <f t="shared" si="7"/>
        <v>30</v>
      </c>
      <c r="E12" s="30">
        <v>720</v>
      </c>
      <c r="F12" s="31">
        <f t="shared" si="2"/>
        <v>21600</v>
      </c>
      <c r="G12" s="32">
        <f t="shared" si="3"/>
        <v>17280</v>
      </c>
      <c r="H12" s="33">
        <f t="shared" si="4"/>
        <v>3024.0000000000005</v>
      </c>
      <c r="I12" s="90">
        <f t="shared" si="5"/>
        <v>648</v>
      </c>
      <c r="J12" s="91">
        <f t="shared" si="6"/>
        <v>648</v>
      </c>
      <c r="K12" s="33">
        <v>3024.0000000000005</v>
      </c>
      <c r="L12" s="91">
        <v>294</v>
      </c>
      <c r="M12" s="88" t="s">
        <v>20</v>
      </c>
      <c r="N12" s="92"/>
    </row>
    <row r="13" spans="1:14" ht="21.75" customHeight="1">
      <c r="A13" s="26">
        <v>7</v>
      </c>
      <c r="B13" s="36" t="s">
        <v>28</v>
      </c>
      <c r="C13" s="37">
        <v>34</v>
      </c>
      <c r="D13" s="29">
        <f t="shared" si="7"/>
        <v>66</v>
      </c>
      <c r="E13" s="30">
        <v>720</v>
      </c>
      <c r="F13" s="31">
        <f t="shared" si="2"/>
        <v>47520</v>
      </c>
      <c r="G13" s="32">
        <f t="shared" si="3"/>
        <v>38016</v>
      </c>
      <c r="H13" s="33">
        <f t="shared" si="4"/>
        <v>6652.8</v>
      </c>
      <c r="I13" s="90">
        <f t="shared" si="5"/>
        <v>1425.6</v>
      </c>
      <c r="J13" s="91">
        <f t="shared" si="6"/>
        <v>1425.6</v>
      </c>
      <c r="K13" s="33">
        <v>6652.8</v>
      </c>
      <c r="L13" s="91">
        <v>647</v>
      </c>
      <c r="M13" s="88" t="s">
        <v>20</v>
      </c>
      <c r="N13" s="92"/>
    </row>
    <row r="14" spans="1:14" ht="21.75" customHeight="1">
      <c r="A14" s="26">
        <v>8</v>
      </c>
      <c r="B14" s="38" t="s">
        <v>29</v>
      </c>
      <c r="C14" s="37">
        <v>33</v>
      </c>
      <c r="D14" s="29">
        <f t="shared" si="7"/>
        <v>67</v>
      </c>
      <c r="E14" s="30">
        <v>720</v>
      </c>
      <c r="F14" s="31">
        <f t="shared" si="2"/>
        <v>48240</v>
      </c>
      <c r="G14" s="32">
        <f t="shared" si="3"/>
        <v>38592</v>
      </c>
      <c r="H14" s="33">
        <f t="shared" si="4"/>
        <v>6753.6</v>
      </c>
      <c r="I14" s="90">
        <f t="shared" si="5"/>
        <v>1447.2</v>
      </c>
      <c r="J14" s="91">
        <f t="shared" si="6"/>
        <v>1447.2</v>
      </c>
      <c r="K14" s="33">
        <v>6753.6</v>
      </c>
      <c r="L14" s="91">
        <v>657</v>
      </c>
      <c r="M14" s="88" t="s">
        <v>20</v>
      </c>
      <c r="N14" s="92"/>
    </row>
    <row r="15" spans="1:14" s="2" customFormat="1" ht="21.75" customHeight="1">
      <c r="A15" s="19"/>
      <c r="B15" s="39" t="s">
        <v>30</v>
      </c>
      <c r="C15" s="40">
        <f>SUM(C16:C23)</f>
        <v>396</v>
      </c>
      <c r="D15" s="40">
        <f>SUM(D16:D23)</f>
        <v>404</v>
      </c>
      <c r="E15" s="24">
        <v>650</v>
      </c>
      <c r="F15" s="41">
        <f aca="true" t="shared" si="8" ref="F15:L15">SUM(F16:F23)</f>
        <v>290880</v>
      </c>
      <c r="G15" s="41">
        <f t="shared" si="8"/>
        <v>232704</v>
      </c>
      <c r="H15" s="41">
        <f t="shared" si="8"/>
        <v>40723.200000000004</v>
      </c>
      <c r="I15" s="41">
        <f t="shared" si="8"/>
        <v>8726.4</v>
      </c>
      <c r="J15" s="41">
        <f t="shared" si="8"/>
        <v>8726.4</v>
      </c>
      <c r="K15" s="41">
        <f t="shared" si="8"/>
        <v>40723.200000000004</v>
      </c>
      <c r="L15" s="41">
        <f t="shared" si="8"/>
        <v>3963</v>
      </c>
      <c r="M15" s="88"/>
      <c r="N15" s="87"/>
    </row>
    <row r="16" spans="1:14" s="2" customFormat="1" ht="21.75" customHeight="1">
      <c r="A16" s="42">
        <v>1</v>
      </c>
      <c r="B16" s="27" t="s">
        <v>31</v>
      </c>
      <c r="C16" s="43">
        <v>87</v>
      </c>
      <c r="D16" s="44">
        <f>100-C16</f>
        <v>13</v>
      </c>
      <c r="E16" s="30">
        <v>720</v>
      </c>
      <c r="F16" s="31">
        <f aca="true" t="shared" si="9" ref="F16:F23">D16*E16</f>
        <v>9360</v>
      </c>
      <c r="G16" s="32">
        <f aca="true" t="shared" si="10" ref="G16:G23">F16*0.8</f>
        <v>7488</v>
      </c>
      <c r="H16" s="33">
        <f aca="true" t="shared" si="11" ref="H16:H23">F16*0.14</f>
        <v>1310.4</v>
      </c>
      <c r="I16" s="90">
        <f aca="true" t="shared" si="12" ref="I16:I23">F16*0.03</f>
        <v>280.8</v>
      </c>
      <c r="J16" s="91">
        <f aca="true" t="shared" si="13" ref="J16:J23">F16*0.03</f>
        <v>280.8</v>
      </c>
      <c r="K16" s="33">
        <v>1310.4</v>
      </c>
      <c r="L16" s="91">
        <v>128</v>
      </c>
      <c r="M16" s="88" t="s">
        <v>20</v>
      </c>
      <c r="N16" s="89"/>
    </row>
    <row r="17" spans="1:14" ht="21.75" customHeight="1">
      <c r="A17" s="42">
        <v>2</v>
      </c>
      <c r="B17" s="27" t="s">
        <v>32</v>
      </c>
      <c r="C17" s="34">
        <v>33</v>
      </c>
      <c r="D17" s="44">
        <f aca="true" t="shared" si="14" ref="D17:D23">100-C17</f>
        <v>67</v>
      </c>
      <c r="E17" s="30">
        <v>720</v>
      </c>
      <c r="F17" s="31">
        <f t="shared" si="9"/>
        <v>48240</v>
      </c>
      <c r="G17" s="32">
        <f t="shared" si="10"/>
        <v>38592</v>
      </c>
      <c r="H17" s="33">
        <f t="shared" si="11"/>
        <v>6753.6</v>
      </c>
      <c r="I17" s="90">
        <f t="shared" si="12"/>
        <v>1447.2</v>
      </c>
      <c r="J17" s="91">
        <f t="shared" si="13"/>
        <v>1447.2</v>
      </c>
      <c r="K17" s="33">
        <v>6753.6</v>
      </c>
      <c r="L17" s="91">
        <v>657</v>
      </c>
      <c r="M17" s="88" t="s">
        <v>20</v>
      </c>
      <c r="N17" s="92"/>
    </row>
    <row r="18" spans="1:14" ht="21.75" customHeight="1">
      <c r="A18" s="42">
        <v>3</v>
      </c>
      <c r="B18" s="27" t="s">
        <v>33</v>
      </c>
      <c r="C18" s="34">
        <v>51</v>
      </c>
      <c r="D18" s="44">
        <f t="shared" si="14"/>
        <v>49</v>
      </c>
      <c r="E18" s="30">
        <v>720</v>
      </c>
      <c r="F18" s="31">
        <f t="shared" si="9"/>
        <v>35280</v>
      </c>
      <c r="G18" s="32">
        <f t="shared" si="10"/>
        <v>28224</v>
      </c>
      <c r="H18" s="33">
        <f t="shared" si="11"/>
        <v>4939.200000000001</v>
      </c>
      <c r="I18" s="90">
        <f t="shared" si="12"/>
        <v>1058.3999999999999</v>
      </c>
      <c r="J18" s="91">
        <f t="shared" si="13"/>
        <v>1058.3999999999999</v>
      </c>
      <c r="K18" s="33">
        <v>4939.200000000001</v>
      </c>
      <c r="L18" s="91">
        <v>481</v>
      </c>
      <c r="M18" s="88" t="s">
        <v>20</v>
      </c>
      <c r="N18" s="92"/>
    </row>
    <row r="19" spans="1:14" s="2" customFormat="1" ht="21.75" customHeight="1">
      <c r="A19" s="42">
        <v>4</v>
      </c>
      <c r="B19" s="27" t="s">
        <v>34</v>
      </c>
      <c r="C19" s="34">
        <v>20</v>
      </c>
      <c r="D19" s="44">
        <f t="shared" si="14"/>
        <v>80</v>
      </c>
      <c r="E19" s="30">
        <v>720</v>
      </c>
      <c r="F19" s="31">
        <f t="shared" si="9"/>
        <v>57600</v>
      </c>
      <c r="G19" s="32">
        <f t="shared" si="10"/>
        <v>46080</v>
      </c>
      <c r="H19" s="33">
        <f t="shared" si="11"/>
        <v>8064.000000000001</v>
      </c>
      <c r="I19" s="90">
        <f t="shared" si="12"/>
        <v>1728</v>
      </c>
      <c r="J19" s="91">
        <f t="shared" si="13"/>
        <v>1728</v>
      </c>
      <c r="K19" s="33">
        <v>8064.000000000001</v>
      </c>
      <c r="L19" s="91">
        <v>784</v>
      </c>
      <c r="M19" s="88" t="s">
        <v>20</v>
      </c>
      <c r="N19" s="93"/>
    </row>
    <row r="20" spans="1:14" ht="21.75" customHeight="1">
      <c r="A20" s="42">
        <v>5</v>
      </c>
      <c r="B20" s="27" t="s">
        <v>35</v>
      </c>
      <c r="C20" s="34">
        <v>51</v>
      </c>
      <c r="D20" s="44">
        <f t="shared" si="14"/>
        <v>49</v>
      </c>
      <c r="E20" s="30">
        <v>720</v>
      </c>
      <c r="F20" s="31">
        <f t="shared" si="9"/>
        <v>35280</v>
      </c>
      <c r="G20" s="32">
        <f t="shared" si="10"/>
        <v>28224</v>
      </c>
      <c r="H20" s="33">
        <f t="shared" si="11"/>
        <v>4939.200000000001</v>
      </c>
      <c r="I20" s="90">
        <f t="shared" si="12"/>
        <v>1058.3999999999999</v>
      </c>
      <c r="J20" s="91">
        <f t="shared" si="13"/>
        <v>1058.3999999999999</v>
      </c>
      <c r="K20" s="33">
        <v>4939.200000000001</v>
      </c>
      <c r="L20" s="91">
        <v>481</v>
      </c>
      <c r="M20" s="88" t="s">
        <v>20</v>
      </c>
      <c r="N20" s="92"/>
    </row>
    <row r="21" spans="1:14" ht="21.75" customHeight="1">
      <c r="A21" s="42">
        <v>6</v>
      </c>
      <c r="B21" s="27" t="s">
        <v>36</v>
      </c>
      <c r="C21" s="34">
        <v>42</v>
      </c>
      <c r="D21" s="44">
        <f t="shared" si="14"/>
        <v>58</v>
      </c>
      <c r="E21" s="30">
        <v>720</v>
      </c>
      <c r="F21" s="31">
        <f t="shared" si="9"/>
        <v>41760</v>
      </c>
      <c r="G21" s="32">
        <f t="shared" si="10"/>
        <v>33408</v>
      </c>
      <c r="H21" s="33">
        <f t="shared" si="11"/>
        <v>5846.400000000001</v>
      </c>
      <c r="I21" s="90">
        <f t="shared" si="12"/>
        <v>1252.8</v>
      </c>
      <c r="J21" s="91">
        <f t="shared" si="13"/>
        <v>1252.8</v>
      </c>
      <c r="K21" s="33">
        <v>5846.4</v>
      </c>
      <c r="L21" s="91">
        <v>569</v>
      </c>
      <c r="M21" s="88" t="s">
        <v>20</v>
      </c>
      <c r="N21" s="92"/>
    </row>
    <row r="22" spans="1:14" ht="21.75" customHeight="1">
      <c r="A22" s="42">
        <v>7</v>
      </c>
      <c r="B22" s="27" t="s">
        <v>37</v>
      </c>
      <c r="C22" s="34">
        <v>60</v>
      </c>
      <c r="D22" s="44">
        <f t="shared" si="14"/>
        <v>40</v>
      </c>
      <c r="E22" s="30">
        <v>720</v>
      </c>
      <c r="F22" s="31">
        <f t="shared" si="9"/>
        <v>28800</v>
      </c>
      <c r="G22" s="32">
        <f t="shared" si="10"/>
        <v>23040</v>
      </c>
      <c r="H22" s="33">
        <f t="shared" si="11"/>
        <v>4032.0000000000005</v>
      </c>
      <c r="I22" s="90">
        <f t="shared" si="12"/>
        <v>864</v>
      </c>
      <c r="J22" s="91">
        <f t="shared" si="13"/>
        <v>864</v>
      </c>
      <c r="K22" s="33">
        <v>4032.0000000000005</v>
      </c>
      <c r="L22" s="91">
        <v>392</v>
      </c>
      <c r="M22" s="88" t="s">
        <v>20</v>
      </c>
      <c r="N22" s="92"/>
    </row>
    <row r="23" spans="1:14" ht="21.75" customHeight="1">
      <c r="A23" s="42">
        <v>8</v>
      </c>
      <c r="B23" s="27" t="s">
        <v>38</v>
      </c>
      <c r="C23" s="34">
        <v>52</v>
      </c>
      <c r="D23" s="44">
        <f t="shared" si="14"/>
        <v>48</v>
      </c>
      <c r="E23" s="30">
        <v>720</v>
      </c>
      <c r="F23" s="31">
        <f t="shared" si="9"/>
        <v>34560</v>
      </c>
      <c r="G23" s="32">
        <f t="shared" si="10"/>
        <v>27648</v>
      </c>
      <c r="H23" s="33">
        <f t="shared" si="11"/>
        <v>4838.400000000001</v>
      </c>
      <c r="I23" s="90">
        <f t="shared" si="12"/>
        <v>1036.8</v>
      </c>
      <c r="J23" s="91">
        <f t="shared" si="13"/>
        <v>1036.8</v>
      </c>
      <c r="K23" s="33">
        <v>4838.400000000001</v>
      </c>
      <c r="L23" s="91">
        <v>471</v>
      </c>
      <c r="M23" s="88" t="s">
        <v>20</v>
      </c>
      <c r="N23" s="92"/>
    </row>
    <row r="24" spans="1:14" ht="21.75" customHeight="1">
      <c r="A24" s="26"/>
      <c r="B24" s="45" t="s">
        <v>39</v>
      </c>
      <c r="C24" s="46">
        <f>SUM(C25)</f>
        <v>40</v>
      </c>
      <c r="D24" s="46">
        <f>SUM(D25)</f>
        <v>60</v>
      </c>
      <c r="E24" s="47">
        <v>650</v>
      </c>
      <c r="F24" s="48">
        <f aca="true" t="shared" si="15" ref="F24:L24">SUM(F25)</f>
        <v>43200</v>
      </c>
      <c r="G24" s="48">
        <f t="shared" si="15"/>
        <v>34560</v>
      </c>
      <c r="H24" s="48">
        <f t="shared" si="15"/>
        <v>6048.000000000001</v>
      </c>
      <c r="I24" s="48">
        <f t="shared" si="15"/>
        <v>1296</v>
      </c>
      <c r="J24" s="48">
        <f t="shared" si="15"/>
        <v>1296</v>
      </c>
      <c r="K24" s="48">
        <f t="shared" si="15"/>
        <v>6048.000000000001</v>
      </c>
      <c r="L24" s="48">
        <f t="shared" si="15"/>
        <v>588</v>
      </c>
      <c r="M24" s="88"/>
      <c r="N24" s="94"/>
    </row>
    <row r="25" spans="1:14" ht="21.75" customHeight="1">
      <c r="A25" s="26">
        <v>1</v>
      </c>
      <c r="B25" s="49" t="s">
        <v>40</v>
      </c>
      <c r="C25" s="50">
        <v>40</v>
      </c>
      <c r="D25" s="51">
        <v>60</v>
      </c>
      <c r="E25" s="30">
        <v>720</v>
      </c>
      <c r="F25" s="52">
        <f>D25*E25</f>
        <v>43200</v>
      </c>
      <c r="G25" s="53">
        <f>F25*0.8</f>
        <v>34560</v>
      </c>
      <c r="H25" s="53">
        <f>F25*0.14</f>
        <v>6048.000000000001</v>
      </c>
      <c r="I25" s="53">
        <f>F25*0.03</f>
        <v>1296</v>
      </c>
      <c r="J25" s="95">
        <f>F25*0.03</f>
        <v>1296</v>
      </c>
      <c r="K25" s="95">
        <v>6048.000000000001</v>
      </c>
      <c r="L25" s="96">
        <v>588</v>
      </c>
      <c r="M25" s="88" t="s">
        <v>20</v>
      </c>
      <c r="N25" s="97"/>
    </row>
    <row r="26" spans="1:14" ht="21.75" customHeight="1">
      <c r="A26" s="26"/>
      <c r="B26" s="54" t="s">
        <v>41</v>
      </c>
      <c r="C26" s="55">
        <f>SUM(C27:C29)</f>
        <v>119</v>
      </c>
      <c r="D26" s="55">
        <f>SUM(D27:D29)</f>
        <v>181</v>
      </c>
      <c r="E26" s="56">
        <v>650</v>
      </c>
      <c r="F26" s="57">
        <f aca="true" t="shared" si="16" ref="F26:L26">SUM(F27:F29)</f>
        <v>130320</v>
      </c>
      <c r="G26" s="57">
        <f t="shared" si="16"/>
        <v>104256</v>
      </c>
      <c r="H26" s="57">
        <f t="shared" si="16"/>
        <v>18244.800000000003</v>
      </c>
      <c r="I26" s="57">
        <f t="shared" si="16"/>
        <v>3909.6000000000004</v>
      </c>
      <c r="J26" s="57">
        <f t="shared" si="16"/>
        <v>3909.6000000000004</v>
      </c>
      <c r="K26" s="57">
        <f t="shared" si="16"/>
        <v>18244.8</v>
      </c>
      <c r="L26" s="57">
        <f t="shared" si="16"/>
        <v>1775</v>
      </c>
      <c r="M26" s="88"/>
      <c r="N26" s="98"/>
    </row>
    <row r="27" spans="1:14" ht="21.75" customHeight="1">
      <c r="A27" s="26">
        <v>1</v>
      </c>
      <c r="B27" s="27" t="s">
        <v>42</v>
      </c>
      <c r="C27" s="34">
        <v>60</v>
      </c>
      <c r="D27" s="28">
        <v>40</v>
      </c>
      <c r="E27" s="30">
        <v>720</v>
      </c>
      <c r="F27" s="31">
        <f>D27*E27</f>
        <v>28800</v>
      </c>
      <c r="G27" s="32">
        <f>F27*0.8</f>
        <v>23040</v>
      </c>
      <c r="H27" s="33">
        <f>F27*0.14</f>
        <v>4032.0000000000005</v>
      </c>
      <c r="I27" s="90">
        <f>F27*0.03</f>
        <v>864</v>
      </c>
      <c r="J27" s="91">
        <f>F27*0.03</f>
        <v>864</v>
      </c>
      <c r="K27" s="91">
        <v>4032.0000000000005</v>
      </c>
      <c r="L27" s="91">
        <v>392</v>
      </c>
      <c r="M27" s="88" t="s">
        <v>20</v>
      </c>
      <c r="N27" s="92"/>
    </row>
    <row r="28" spans="1:14" ht="21.75" customHeight="1">
      <c r="A28" s="26">
        <v>2</v>
      </c>
      <c r="B28" s="27" t="s">
        <v>43</v>
      </c>
      <c r="C28" s="34">
        <v>22</v>
      </c>
      <c r="D28" s="28">
        <v>78</v>
      </c>
      <c r="E28" s="30">
        <v>720</v>
      </c>
      <c r="F28" s="31">
        <f>D28*E28</f>
        <v>56160</v>
      </c>
      <c r="G28" s="32">
        <f>F28*0.8</f>
        <v>44928</v>
      </c>
      <c r="H28" s="33">
        <f>F28*0.14</f>
        <v>7862.400000000001</v>
      </c>
      <c r="I28" s="90">
        <f>F28*0.03</f>
        <v>1684.8</v>
      </c>
      <c r="J28" s="91">
        <f>F28*0.03</f>
        <v>1684.8</v>
      </c>
      <c r="K28" s="91">
        <v>7862.4</v>
      </c>
      <c r="L28" s="91">
        <v>765</v>
      </c>
      <c r="M28" s="88" t="s">
        <v>20</v>
      </c>
      <c r="N28" s="92"/>
    </row>
    <row r="29" spans="1:15" ht="21.75" customHeight="1">
      <c r="A29" s="26">
        <v>3</v>
      </c>
      <c r="B29" s="27" t="s">
        <v>44</v>
      </c>
      <c r="C29" s="34">
        <v>37</v>
      </c>
      <c r="D29" s="28">
        <v>63</v>
      </c>
      <c r="E29" s="30">
        <v>720</v>
      </c>
      <c r="F29" s="31">
        <f>D29*E29</f>
        <v>45360</v>
      </c>
      <c r="G29" s="32">
        <f>F29*0.8</f>
        <v>36288</v>
      </c>
      <c r="H29" s="33">
        <f>F29*0.14</f>
        <v>6350.400000000001</v>
      </c>
      <c r="I29" s="90">
        <f>F29*0.03</f>
        <v>1360.8</v>
      </c>
      <c r="J29" s="91">
        <f>F29*0.03</f>
        <v>1360.8</v>
      </c>
      <c r="K29" s="91">
        <v>6350.4</v>
      </c>
      <c r="L29" s="91">
        <v>618</v>
      </c>
      <c r="M29" s="88" t="s">
        <v>20</v>
      </c>
      <c r="N29" s="92"/>
      <c r="O29" s="99"/>
    </row>
    <row r="30" spans="1:14" ht="21.75" customHeight="1">
      <c r="A30" s="26"/>
      <c r="B30" s="58" t="s">
        <v>45</v>
      </c>
      <c r="C30" s="59">
        <f>SUM(C31:C34)</f>
        <v>144</v>
      </c>
      <c r="D30" s="59">
        <f aca="true" t="shared" si="17" ref="D30:L30">SUM(D31:D34)</f>
        <v>256</v>
      </c>
      <c r="E30" s="59">
        <v>650</v>
      </c>
      <c r="F30" s="60">
        <f t="shared" si="17"/>
        <v>184320</v>
      </c>
      <c r="G30" s="60">
        <f t="shared" si="17"/>
        <v>147456</v>
      </c>
      <c r="H30" s="60">
        <f t="shared" si="17"/>
        <v>25804.8</v>
      </c>
      <c r="I30" s="60">
        <f t="shared" si="17"/>
        <v>5529.6</v>
      </c>
      <c r="J30" s="60">
        <f t="shared" si="17"/>
        <v>5529.6</v>
      </c>
      <c r="K30" s="60">
        <f t="shared" si="17"/>
        <v>25804.8</v>
      </c>
      <c r="L30" s="60">
        <f t="shared" si="17"/>
        <v>2510</v>
      </c>
      <c r="M30" s="88"/>
      <c r="N30" s="87"/>
    </row>
    <row r="31" spans="1:14" ht="21.75" customHeight="1">
      <c r="A31" s="26">
        <v>1</v>
      </c>
      <c r="B31" s="27" t="s">
        <v>46</v>
      </c>
      <c r="C31" s="34">
        <v>39</v>
      </c>
      <c r="D31" s="28">
        <v>61</v>
      </c>
      <c r="E31" s="30">
        <v>720</v>
      </c>
      <c r="F31" s="31">
        <f>D31*E31</f>
        <v>43920</v>
      </c>
      <c r="G31" s="32">
        <f>F31*0.8</f>
        <v>35136</v>
      </c>
      <c r="H31" s="33">
        <f>F31*0.14</f>
        <v>6148.8</v>
      </c>
      <c r="I31" s="90">
        <f>F31*0.03</f>
        <v>1317.6</v>
      </c>
      <c r="J31" s="91">
        <f>F31*0.03</f>
        <v>1317.6</v>
      </c>
      <c r="K31" s="91">
        <v>6148.8</v>
      </c>
      <c r="L31" s="91">
        <v>598</v>
      </c>
      <c r="M31" s="88" t="s">
        <v>20</v>
      </c>
      <c r="N31" s="92"/>
    </row>
    <row r="32" spans="1:14" ht="21.75" customHeight="1">
      <c r="A32" s="26">
        <v>2</v>
      </c>
      <c r="B32" s="27" t="s">
        <v>47</v>
      </c>
      <c r="C32" s="34">
        <v>31</v>
      </c>
      <c r="D32" s="28">
        <v>69</v>
      </c>
      <c r="E32" s="30">
        <v>720</v>
      </c>
      <c r="F32" s="31">
        <f>D32*E32</f>
        <v>49680</v>
      </c>
      <c r="G32" s="32">
        <f>F32*0.8</f>
        <v>39744</v>
      </c>
      <c r="H32" s="33">
        <f>F32*0.14</f>
        <v>6955.200000000001</v>
      </c>
      <c r="I32" s="90">
        <f>F32*0.03</f>
        <v>1490.3999999999999</v>
      </c>
      <c r="J32" s="91">
        <f>F32*0.03</f>
        <v>1490.3999999999999</v>
      </c>
      <c r="K32" s="91">
        <v>6955.200000000001</v>
      </c>
      <c r="L32" s="91">
        <v>677</v>
      </c>
      <c r="M32" s="88" t="s">
        <v>20</v>
      </c>
      <c r="N32" s="92"/>
    </row>
    <row r="33" spans="1:14" ht="21.75" customHeight="1">
      <c r="A33" s="26">
        <v>3</v>
      </c>
      <c r="B33" s="27" t="s">
        <v>48</v>
      </c>
      <c r="C33" s="34">
        <v>35</v>
      </c>
      <c r="D33" s="28">
        <v>65</v>
      </c>
      <c r="E33" s="30">
        <v>720</v>
      </c>
      <c r="F33" s="31">
        <f>D33*E33</f>
        <v>46800</v>
      </c>
      <c r="G33" s="32">
        <f>F33*0.8</f>
        <v>37440</v>
      </c>
      <c r="H33" s="33">
        <f>F33*0.14</f>
        <v>6552.000000000001</v>
      </c>
      <c r="I33" s="90">
        <f>F33*0.03</f>
        <v>1404</v>
      </c>
      <c r="J33" s="91">
        <f>F33*0.03</f>
        <v>1404</v>
      </c>
      <c r="K33" s="91">
        <v>6552.000000000001</v>
      </c>
      <c r="L33" s="91">
        <v>637</v>
      </c>
      <c r="M33" s="88" t="s">
        <v>20</v>
      </c>
      <c r="N33" s="92"/>
    </row>
    <row r="34" spans="1:14" s="2" customFormat="1" ht="21.75" customHeight="1">
      <c r="A34" s="26">
        <v>4</v>
      </c>
      <c r="B34" s="27" t="s">
        <v>49</v>
      </c>
      <c r="C34" s="34">
        <v>39</v>
      </c>
      <c r="D34" s="28">
        <v>61</v>
      </c>
      <c r="E34" s="30">
        <v>720</v>
      </c>
      <c r="F34" s="31">
        <f>D34*E34</f>
        <v>43920</v>
      </c>
      <c r="G34" s="32">
        <f>F34*0.8</f>
        <v>35136</v>
      </c>
      <c r="H34" s="33">
        <f>F34*0.14</f>
        <v>6148.8</v>
      </c>
      <c r="I34" s="90">
        <f>F34*0.03</f>
        <v>1317.6</v>
      </c>
      <c r="J34" s="91">
        <f>F34*0.03</f>
        <v>1317.6</v>
      </c>
      <c r="K34" s="91">
        <v>6148.8</v>
      </c>
      <c r="L34" s="91">
        <v>598</v>
      </c>
      <c r="M34" s="88" t="s">
        <v>20</v>
      </c>
      <c r="N34" s="93"/>
    </row>
    <row r="35" spans="1:14" s="2" customFormat="1" ht="21.75" customHeight="1">
      <c r="A35" s="26"/>
      <c r="B35" s="58" t="s">
        <v>50</v>
      </c>
      <c r="C35" s="59">
        <f>SUM(C36:C37)</f>
        <v>127</v>
      </c>
      <c r="D35" s="59">
        <f aca="true" t="shared" si="18" ref="D35:L35">SUM(D36:D37)</f>
        <v>73</v>
      </c>
      <c r="E35" s="59">
        <v>650</v>
      </c>
      <c r="F35" s="60">
        <f t="shared" si="18"/>
        <v>52560</v>
      </c>
      <c r="G35" s="60">
        <f t="shared" si="18"/>
        <v>42048</v>
      </c>
      <c r="H35" s="60">
        <f t="shared" si="18"/>
        <v>7358.4000000000015</v>
      </c>
      <c r="I35" s="60">
        <f t="shared" si="18"/>
        <v>1576.8</v>
      </c>
      <c r="J35" s="60">
        <f t="shared" si="18"/>
        <v>1576.8</v>
      </c>
      <c r="K35" s="60">
        <f t="shared" si="18"/>
        <v>7358.4000000000015</v>
      </c>
      <c r="L35" s="60">
        <f t="shared" si="18"/>
        <v>716</v>
      </c>
      <c r="M35" s="88"/>
      <c r="N35" s="87"/>
    </row>
    <row r="36" spans="1:14" s="2" customFormat="1" ht="21.75" customHeight="1">
      <c r="A36" s="26">
        <v>1</v>
      </c>
      <c r="B36" s="27" t="s">
        <v>51</v>
      </c>
      <c r="C36" s="61">
        <v>50</v>
      </c>
      <c r="D36" s="62">
        <v>50</v>
      </c>
      <c r="E36" s="30">
        <v>720</v>
      </c>
      <c r="F36" s="31">
        <f>D36*E36</f>
        <v>36000</v>
      </c>
      <c r="G36" s="32">
        <f>F36*0.8</f>
        <v>28800</v>
      </c>
      <c r="H36" s="33">
        <f>F36*0.14</f>
        <v>5040.000000000001</v>
      </c>
      <c r="I36" s="90">
        <f>F36*0.03</f>
        <v>1080</v>
      </c>
      <c r="J36" s="91">
        <f>F36*0.03</f>
        <v>1080</v>
      </c>
      <c r="K36" s="91">
        <v>5040.000000000001</v>
      </c>
      <c r="L36" s="91">
        <v>490</v>
      </c>
      <c r="M36" s="88" t="s">
        <v>20</v>
      </c>
      <c r="N36" s="93"/>
    </row>
    <row r="37" spans="1:14" ht="21.75" customHeight="1">
      <c r="A37" s="26">
        <v>2</v>
      </c>
      <c r="B37" s="63" t="s">
        <v>52</v>
      </c>
      <c r="C37" s="37">
        <v>77</v>
      </c>
      <c r="D37" s="64">
        <v>23</v>
      </c>
      <c r="E37" s="30">
        <v>720</v>
      </c>
      <c r="F37" s="31">
        <f>D37*E37</f>
        <v>16560</v>
      </c>
      <c r="G37" s="32">
        <f>F37*0.8</f>
        <v>13248</v>
      </c>
      <c r="H37" s="33">
        <f>F37*0.14</f>
        <v>2318.4</v>
      </c>
      <c r="I37" s="90">
        <f>F37*0.03</f>
        <v>496.79999999999995</v>
      </c>
      <c r="J37" s="91">
        <f>F37*0.03</f>
        <v>496.79999999999995</v>
      </c>
      <c r="K37" s="91">
        <v>2318.4</v>
      </c>
      <c r="L37" s="91">
        <v>226</v>
      </c>
      <c r="M37" s="88" t="s">
        <v>20</v>
      </c>
      <c r="N37" s="92"/>
    </row>
    <row r="38" spans="1:14" ht="21.75" customHeight="1">
      <c r="A38" s="65"/>
      <c r="B38" s="66" t="s">
        <v>53</v>
      </c>
      <c r="C38" s="67">
        <f>SUM(C39:C42)</f>
        <v>251</v>
      </c>
      <c r="D38" s="67">
        <f aca="true" t="shared" si="19" ref="D38:L38">SUM(D39:D42)</f>
        <v>149</v>
      </c>
      <c r="E38" s="67">
        <f t="shared" si="19"/>
        <v>2880</v>
      </c>
      <c r="F38" s="68">
        <f t="shared" si="19"/>
        <v>107280</v>
      </c>
      <c r="G38" s="68">
        <f t="shared" si="19"/>
        <v>85824</v>
      </c>
      <c r="H38" s="68">
        <f t="shared" si="19"/>
        <v>15019.2</v>
      </c>
      <c r="I38" s="68">
        <f t="shared" si="19"/>
        <v>3218.3999999999996</v>
      </c>
      <c r="J38" s="68">
        <f t="shared" si="19"/>
        <v>3218.3999999999996</v>
      </c>
      <c r="K38" s="68">
        <f t="shared" si="19"/>
        <v>15019.2</v>
      </c>
      <c r="L38" s="68">
        <f t="shared" si="19"/>
        <v>1419</v>
      </c>
      <c r="M38" s="88"/>
      <c r="N38" s="87"/>
    </row>
    <row r="39" spans="1:14" ht="21.75" customHeight="1">
      <c r="A39" s="65">
        <v>1</v>
      </c>
      <c r="B39" s="27" t="s">
        <v>54</v>
      </c>
      <c r="C39" s="34">
        <v>36</v>
      </c>
      <c r="D39" s="69">
        <v>64</v>
      </c>
      <c r="E39" s="30">
        <v>720</v>
      </c>
      <c r="F39" s="31">
        <f>D39*E39</f>
        <v>46080</v>
      </c>
      <c r="G39" s="32">
        <f>F39*0.8</f>
        <v>36864</v>
      </c>
      <c r="H39" s="33">
        <f>F39*0.14</f>
        <v>6451.200000000001</v>
      </c>
      <c r="I39" s="90">
        <f>F39*0.03</f>
        <v>1382.3999999999999</v>
      </c>
      <c r="J39" s="91">
        <f>F39*0.03</f>
        <v>1382.3999999999999</v>
      </c>
      <c r="K39" s="91">
        <v>6451.200000000001</v>
      </c>
      <c r="L39" s="91">
        <v>585</v>
      </c>
      <c r="M39" s="88" t="s">
        <v>20</v>
      </c>
      <c r="N39" s="92"/>
    </row>
    <row r="40" spans="1:14" ht="21.75" customHeight="1">
      <c r="A40" s="65">
        <v>2</v>
      </c>
      <c r="B40" s="27" t="s">
        <v>55</v>
      </c>
      <c r="C40" s="34">
        <v>40</v>
      </c>
      <c r="D40" s="69">
        <v>60</v>
      </c>
      <c r="E40" s="30">
        <v>720</v>
      </c>
      <c r="F40" s="31">
        <f>D40*E40</f>
        <v>43200</v>
      </c>
      <c r="G40" s="32">
        <f>F40*0.8</f>
        <v>34560</v>
      </c>
      <c r="H40" s="33">
        <f>F40*0.14</f>
        <v>6048.000000000001</v>
      </c>
      <c r="I40" s="90">
        <f>F40*0.03</f>
        <v>1296</v>
      </c>
      <c r="J40" s="91">
        <f>F40*0.03</f>
        <v>1296</v>
      </c>
      <c r="K40" s="91">
        <v>6048.000000000001</v>
      </c>
      <c r="L40" s="91">
        <v>588</v>
      </c>
      <c r="M40" s="88" t="s">
        <v>20</v>
      </c>
      <c r="N40" s="92"/>
    </row>
    <row r="41" spans="1:14" ht="21.75" customHeight="1">
      <c r="A41" s="65">
        <v>3</v>
      </c>
      <c r="B41" s="27" t="s">
        <v>56</v>
      </c>
      <c r="C41" s="70">
        <v>96</v>
      </c>
      <c r="D41" s="71">
        <v>4</v>
      </c>
      <c r="E41" s="30">
        <v>720</v>
      </c>
      <c r="F41" s="31">
        <f>D41*E41</f>
        <v>2880</v>
      </c>
      <c r="G41" s="32">
        <f>F41*0.8</f>
        <v>2304</v>
      </c>
      <c r="H41" s="33">
        <f>F41*0.14</f>
        <v>403.20000000000005</v>
      </c>
      <c r="I41" s="90">
        <f>F41*0.03</f>
        <v>86.39999999999999</v>
      </c>
      <c r="J41" s="91">
        <f>F41*0.03</f>
        <v>86.39999999999999</v>
      </c>
      <c r="K41" s="91">
        <v>403.20000000000005</v>
      </c>
      <c r="L41" s="91">
        <v>40</v>
      </c>
      <c r="M41" s="88" t="s">
        <v>20</v>
      </c>
      <c r="N41" s="92"/>
    </row>
    <row r="42" spans="1:14" ht="21.75" customHeight="1">
      <c r="A42" s="65">
        <v>4</v>
      </c>
      <c r="B42" s="27" t="s">
        <v>57</v>
      </c>
      <c r="C42" s="70">
        <v>79</v>
      </c>
      <c r="D42" s="71">
        <v>21</v>
      </c>
      <c r="E42" s="30">
        <v>720</v>
      </c>
      <c r="F42" s="31">
        <f>D42*E42</f>
        <v>15120</v>
      </c>
      <c r="G42" s="32">
        <f>F42*0.8</f>
        <v>12096</v>
      </c>
      <c r="H42" s="33">
        <f>F42*0.14</f>
        <v>2116.8</v>
      </c>
      <c r="I42" s="90">
        <f>F42*0.03</f>
        <v>453.59999999999997</v>
      </c>
      <c r="J42" s="91">
        <f>F42*0.03</f>
        <v>453.59999999999997</v>
      </c>
      <c r="K42" s="91">
        <v>2116.8</v>
      </c>
      <c r="L42" s="91">
        <v>206</v>
      </c>
      <c r="M42" s="88" t="s">
        <v>20</v>
      </c>
      <c r="N42" s="92"/>
    </row>
    <row r="43" spans="1:14" ht="14.25">
      <c r="A43" s="72" t="s">
        <v>58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100"/>
    </row>
    <row r="44" spans="1:14" ht="14.25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101"/>
    </row>
    <row r="45" spans="1:14" ht="14.2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102"/>
    </row>
    <row r="46" spans="1:14" ht="24.75" customHeight="1">
      <c r="A46" s="78" t="s">
        <v>59</v>
      </c>
      <c r="B46" s="78"/>
      <c r="F46" s="79" t="s">
        <v>60</v>
      </c>
      <c r="G46" s="79"/>
      <c r="H46" s="79"/>
      <c r="M46" s="79" t="s">
        <v>61</v>
      </c>
      <c r="N46" s="79"/>
    </row>
  </sheetData>
  <sheetProtection/>
  <mergeCells count="13">
    <mergeCell ref="A1:N1"/>
    <mergeCell ref="F2:N2"/>
    <mergeCell ref="F3:J3"/>
    <mergeCell ref="A46:B46"/>
    <mergeCell ref="F46:H46"/>
    <mergeCell ref="M46:N46"/>
    <mergeCell ref="A3:A4"/>
    <mergeCell ref="B3:B4"/>
    <mergeCell ref="K3:K4"/>
    <mergeCell ref="L3:L4"/>
    <mergeCell ref="M3:M4"/>
    <mergeCell ref="N3:N4"/>
    <mergeCell ref="A43:N45"/>
  </mergeCells>
  <printOptions horizontalCentered="1"/>
  <pageMargins left="0.39" right="0.16" top="0.8" bottom="0.6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pocket</cp:lastModifiedBy>
  <cp:lastPrinted>2017-02-21T13:31:34Z</cp:lastPrinted>
  <dcterms:created xsi:type="dcterms:W3CDTF">2011-12-26T06:47:14Z</dcterms:created>
  <dcterms:modified xsi:type="dcterms:W3CDTF">2023-12-26T07:28:22Z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99E876BF64BB4C58A83BBDCDB2CE9FDE</vt:lpwstr>
  </property>
</Properties>
</file>