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603" activeTab="0"/>
  </bookViews>
  <sheets>
    <sheet name="营养改善计划" sheetId="1" r:id="rId1"/>
  </sheets>
  <definedNames>
    <definedName name="_xlnm.Print_Area" localSheetId="0">'营养改善计划'!$A$1:$J$28</definedName>
  </definedNames>
  <calcPr fullCalcOnLoad="1"/>
</workbook>
</file>

<file path=xl/sharedStrings.xml><?xml version="1.0" encoding="utf-8"?>
<sst xmlns="http://schemas.openxmlformats.org/spreadsheetml/2006/main" count="68" uniqueCount="37">
  <si>
    <t>双柏县2023年义务教育营养改善计划中央资金分配表（82.64万元）</t>
  </si>
  <si>
    <r>
      <t>楚财教</t>
    </r>
    <r>
      <rPr>
        <sz val="12"/>
        <rFont val="仿宋_GB2312"/>
        <family val="3"/>
      </rPr>
      <t>〔</t>
    </r>
    <r>
      <rPr>
        <sz val="12"/>
        <rFont val="宋体"/>
        <family val="0"/>
      </rPr>
      <t>2023</t>
    </r>
    <r>
      <rPr>
        <sz val="12"/>
        <rFont val="仿宋_GB2312"/>
        <family val="3"/>
      </rPr>
      <t>〕</t>
    </r>
    <r>
      <rPr>
        <sz val="12"/>
        <rFont val="宋体"/>
        <family val="0"/>
      </rPr>
      <t>116号</t>
    </r>
  </si>
  <si>
    <t>填表单位:双柏县教育体育局</t>
  </si>
  <si>
    <t>单位：元</t>
  </si>
  <si>
    <t>学校名称</t>
  </si>
  <si>
    <t>2022-2023年统计报表（在校生）</t>
  </si>
  <si>
    <t>营改计划系统勾选人数</t>
  </si>
  <si>
    <t>补助标准（元/生.年）</t>
  </si>
  <si>
    <t>中央应该承担资金（元）</t>
  </si>
  <si>
    <t>楚财教【2023】21号分配资金（元）</t>
  </si>
  <si>
    <t>此次分配资金（元）</t>
  </si>
  <si>
    <t>累计分配资金（元）</t>
  </si>
  <si>
    <t>支出功能分类科目</t>
  </si>
  <si>
    <t>政府支出经济分类科目</t>
  </si>
  <si>
    <t>全县合计</t>
  </si>
  <si>
    <t>中学合计</t>
  </si>
  <si>
    <t>双柏县妥甸中学</t>
  </si>
  <si>
    <t>2050203初中教育</t>
  </si>
  <si>
    <t>509对个人和家庭的补助</t>
  </si>
  <si>
    <t>双柏县大庄中学</t>
  </si>
  <si>
    <t>双柏县法裱中学</t>
  </si>
  <si>
    <t>双柏县安龙堡中学</t>
  </si>
  <si>
    <t>双柏县大麦地中学</t>
  </si>
  <si>
    <t>双柏县爱尼山中学</t>
  </si>
  <si>
    <t>双柏县独田中学</t>
  </si>
  <si>
    <t>双柏县鄂嘉中学</t>
  </si>
  <si>
    <t>小学合计</t>
  </si>
  <si>
    <t>双柏县妥甸小学</t>
  </si>
  <si>
    <t>2050202小学教育</t>
  </si>
  <si>
    <t>双柏县妥甸镇中心小学</t>
  </si>
  <si>
    <t>双柏县大庄中心学校（小学）</t>
  </si>
  <si>
    <t>双柏县法裱中心学校（小学）</t>
  </si>
  <si>
    <t>双柏县安龙堡中心学校（小学）</t>
  </si>
  <si>
    <t>双柏县大麦地中心学校（小学）</t>
  </si>
  <si>
    <t>双柏县爱尼山中心学校（小学）</t>
  </si>
  <si>
    <t>双柏县独田中心学校（小学）</t>
  </si>
  <si>
    <t>双柏县鄂嘉中心学校（小学）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</si>
</sst>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_ "/>
    <numFmt numFmtId="182" formatCode="0.00_);[Red]\(0.00\)"/>
  </numFmts>
  <fonts count="5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仿宋_GB2312"/>
      <family val="3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14" fillId="0" borderId="0">
      <alignment/>
      <protection locked="0"/>
    </xf>
    <xf numFmtId="43" fontId="31" fillId="0" borderId="0" applyFont="0" applyFill="0" applyBorder="0" applyAlignment="0" applyProtection="0"/>
    <xf numFmtId="0" fontId="0" fillId="0" borderId="0">
      <alignment/>
      <protection/>
    </xf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5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176" fontId="0" fillId="0" borderId="0" xfId="15" applyNumberForma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31" fontId="49" fillId="0" borderId="0" xfId="0" applyNumberFormat="1" applyFont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176" fontId="10" fillId="0" borderId="9" xfId="15" applyNumberFormat="1" applyFont="1" applyFill="1" applyBorder="1" applyAlignment="1">
      <alignment horizontal="center" vertical="center" wrapText="1"/>
    </xf>
    <xf numFmtId="176" fontId="10" fillId="0" borderId="10" xfId="15" applyNumberFormat="1" applyFont="1" applyFill="1" applyBorder="1" applyAlignment="1">
      <alignment horizontal="center" vertical="center" wrapText="1"/>
    </xf>
    <xf numFmtId="180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76" fontId="10" fillId="0" borderId="11" xfId="15" applyNumberFormat="1" applyFont="1" applyFill="1" applyBorder="1" applyAlignment="1">
      <alignment horizontal="center" vertical="center" wrapText="1"/>
    </xf>
    <xf numFmtId="180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76" fontId="10" fillId="0" borderId="9" xfId="15" applyNumberFormat="1" applyFont="1" applyFill="1" applyBorder="1" applyAlignment="1">
      <alignment horizontal="center" vertical="center" wrapText="1"/>
    </xf>
    <xf numFmtId="176" fontId="10" fillId="0" borderId="12" xfId="15" applyNumberFormat="1" applyFont="1" applyFill="1" applyBorder="1" applyAlignment="1">
      <alignment horizontal="center" vertical="center" wrapText="1"/>
    </xf>
    <xf numFmtId="180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181" fontId="11" fillId="0" borderId="9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181" fontId="11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81" fontId="51" fillId="0" borderId="9" xfId="63" applyNumberFormat="1" applyFont="1" applyFill="1" applyBorder="1" applyAlignment="1" applyProtection="1">
      <alignment horizontal="center" vertical="center"/>
      <protection/>
    </xf>
    <xf numFmtId="181" fontId="51" fillId="0" borderId="9" xfId="63" applyNumberFormat="1" applyFont="1" applyFill="1" applyBorder="1" applyAlignment="1" applyProtection="1">
      <alignment horizontal="center" vertical="center"/>
      <protection/>
    </xf>
    <xf numFmtId="181" fontId="8" fillId="0" borderId="9" xfId="0" applyNumberFormat="1" applyFont="1" applyBorder="1" applyAlignment="1">
      <alignment horizontal="center" vertical="center"/>
    </xf>
    <xf numFmtId="181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181" fontId="51" fillId="0" borderId="9" xfId="63" applyNumberFormat="1" applyFont="1" applyFill="1" applyBorder="1" applyAlignment="1" applyProtection="1">
      <alignment horizontal="center" vertical="center"/>
      <protection/>
    </xf>
    <xf numFmtId="181" fontId="51" fillId="0" borderId="9" xfId="63" applyNumberFormat="1" applyFont="1" applyFill="1" applyBorder="1" applyAlignment="1" applyProtection="1">
      <alignment horizontal="center" vertical="center"/>
      <protection/>
    </xf>
    <xf numFmtId="181" fontId="8" fillId="0" borderId="9" xfId="64" applyNumberFormat="1" applyFont="1" applyFill="1" applyBorder="1" applyAlignment="1">
      <alignment horizontal="center" vertical="center"/>
    </xf>
    <xf numFmtId="181" fontId="8" fillId="0" borderId="9" xfId="64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80" fontId="5" fillId="0" borderId="0" xfId="0" applyNumberFormat="1" applyFont="1" applyAlignment="1">
      <alignment vertical="center"/>
    </xf>
    <xf numFmtId="176" fontId="5" fillId="0" borderId="0" xfId="15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1" fillId="0" borderId="0" xfId="15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81" fontId="10" fillId="0" borderId="9" xfId="0" applyNumberFormat="1" applyFont="1" applyBorder="1" applyAlignment="1">
      <alignment horizontal="center" vertical="center"/>
    </xf>
    <xf numFmtId="182" fontId="9" fillId="0" borderId="9" xfId="0" applyNumberFormat="1" applyFont="1" applyBorder="1" applyAlignment="1">
      <alignment horizontal="center" vertical="center" wrapText="1"/>
    </xf>
    <xf numFmtId="176" fontId="10" fillId="0" borderId="9" xfId="15" applyNumberFormat="1" applyFont="1" applyBorder="1" applyAlignment="1">
      <alignment horizontal="center" vertical="center" wrapText="1"/>
    </xf>
    <xf numFmtId="182" fontId="9" fillId="0" borderId="9" xfId="15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6" fontId="9" fillId="0" borderId="9" xfId="15" applyNumberFormat="1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千位分隔 2 2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pane xSplit="1" ySplit="2" topLeftCell="B3" activePane="bottomRight" state="frozen"/>
      <selection pane="bottomRight" activeCell="L10" sqref="L10"/>
    </sheetView>
  </sheetViews>
  <sheetFormatPr defaultColWidth="9.00390625" defaultRowHeight="14.25"/>
  <cols>
    <col min="1" max="1" width="25.75390625" style="0" customWidth="1"/>
    <col min="2" max="2" width="9.00390625" style="0" customWidth="1"/>
    <col min="3" max="3" width="9.625" style="0" customWidth="1"/>
    <col min="4" max="4" width="9.125" style="0" customWidth="1"/>
    <col min="5" max="5" width="14.125" style="6" customWidth="1"/>
    <col min="6" max="6" width="13.50390625" style="7" customWidth="1"/>
    <col min="7" max="7" width="12.125" style="7" customWidth="1"/>
    <col min="8" max="8" width="13.50390625" style="7" customWidth="1"/>
    <col min="9" max="9" width="15.375" style="8" customWidth="1"/>
    <col min="10" max="10" width="18.375" style="0" customWidth="1"/>
    <col min="11" max="14" width="11.625" style="0" bestFit="1" customWidth="1"/>
  </cols>
  <sheetData>
    <row r="1" spans="1:10" ht="48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ht="9.75" customHeight="1" hidden="1">
      <c r="A2" s="10"/>
      <c r="B2" s="10"/>
      <c r="C2" s="10"/>
      <c r="D2" s="10"/>
      <c r="I2" s="44"/>
      <c r="J2" s="45"/>
    </row>
    <row r="3" spans="1:10" ht="36.75" customHeight="1">
      <c r="A3" s="10"/>
      <c r="B3" s="10"/>
      <c r="C3" s="10"/>
      <c r="D3" s="10"/>
      <c r="F3" s="11" t="s">
        <v>1</v>
      </c>
      <c r="G3" s="11"/>
      <c r="H3" s="11"/>
      <c r="I3" s="44"/>
      <c r="J3" s="45"/>
    </row>
    <row r="4" spans="1:10" s="1" customFormat="1" ht="24" customHeight="1">
      <c r="A4" s="12" t="s">
        <v>2</v>
      </c>
      <c r="B4" s="12"/>
      <c r="C4" s="12"/>
      <c r="D4" s="12"/>
      <c r="E4" s="13"/>
      <c r="F4" s="14"/>
      <c r="G4" s="14"/>
      <c r="H4" s="14"/>
      <c r="I4" s="46"/>
      <c r="J4" s="47" t="s">
        <v>3</v>
      </c>
    </row>
    <row r="5" spans="1:10" s="1" customFormat="1" ht="24" customHeight="1">
      <c r="A5" s="15" t="s">
        <v>4</v>
      </c>
      <c r="B5" s="16" t="s">
        <v>5</v>
      </c>
      <c r="C5" s="17" t="s">
        <v>6</v>
      </c>
      <c r="D5" s="18" t="s">
        <v>7</v>
      </c>
      <c r="E5" s="19" t="s">
        <v>8</v>
      </c>
      <c r="F5" s="20" t="s">
        <v>9</v>
      </c>
      <c r="G5" s="20" t="s">
        <v>10</v>
      </c>
      <c r="H5" s="20" t="s">
        <v>11</v>
      </c>
      <c r="I5" s="16" t="s">
        <v>12</v>
      </c>
      <c r="J5" s="16" t="s">
        <v>13</v>
      </c>
    </row>
    <row r="6" spans="1:14" s="2" customFormat="1" ht="29.25" customHeight="1">
      <c r="A6" s="15"/>
      <c r="B6" s="16"/>
      <c r="C6" s="17"/>
      <c r="D6" s="21"/>
      <c r="E6" s="22"/>
      <c r="F6" s="23"/>
      <c r="G6" s="23"/>
      <c r="H6" s="23"/>
      <c r="I6" s="16"/>
      <c r="J6" s="16"/>
      <c r="K6" s="48"/>
      <c r="M6" s="48"/>
      <c r="N6" s="48"/>
    </row>
    <row r="7" spans="1:10" s="3" customFormat="1" ht="39" customHeight="1">
      <c r="A7" s="15"/>
      <c r="B7" s="16"/>
      <c r="C7" s="24"/>
      <c r="D7" s="25"/>
      <c r="E7" s="26"/>
      <c r="F7" s="27"/>
      <c r="G7" s="27"/>
      <c r="H7" s="27"/>
      <c r="I7" s="16"/>
      <c r="J7" s="16"/>
    </row>
    <row r="8" spans="1:10" s="3" customFormat="1" ht="22.5" customHeight="1">
      <c r="A8" s="28" t="s">
        <v>14</v>
      </c>
      <c r="B8" s="29">
        <f>B9+B18</f>
        <v>11344</v>
      </c>
      <c r="C8" s="29">
        <f>C9+C18</f>
        <v>10865</v>
      </c>
      <c r="D8" s="29">
        <v>1000</v>
      </c>
      <c r="E8" s="29">
        <f>E9+E18</f>
        <v>10865000</v>
      </c>
      <c r="F8" s="29">
        <f>F9+F18</f>
        <v>10038600</v>
      </c>
      <c r="G8" s="29">
        <f>G9+G18</f>
        <v>826400</v>
      </c>
      <c r="H8" s="29">
        <f>F8+G8</f>
        <v>10865000</v>
      </c>
      <c r="I8" s="49"/>
      <c r="J8" s="50"/>
    </row>
    <row r="9" spans="1:12" s="2" customFormat="1" ht="22.5" customHeight="1">
      <c r="A9" s="30" t="s">
        <v>15</v>
      </c>
      <c r="B9" s="31">
        <f>B10+B11+B12+B13+B14+B15+B16+B17</f>
        <v>4083</v>
      </c>
      <c r="C9" s="31">
        <f>C10+C11+C12+C13+C14+C15+C16+C17</f>
        <v>4069</v>
      </c>
      <c r="D9" s="31">
        <v>1000</v>
      </c>
      <c r="E9" s="31">
        <f>C9*1000</f>
        <v>4069000</v>
      </c>
      <c r="F9" s="31">
        <f>F10+F11+F12+F13+F14+F15+F16+F17</f>
        <v>3759500</v>
      </c>
      <c r="G9" s="31">
        <f>G10+G11+G12+G13+G14+G15+G16+G17</f>
        <v>309500</v>
      </c>
      <c r="H9" s="29">
        <f aca="true" t="shared" si="0" ref="H9:H27">F9+G9</f>
        <v>4069000</v>
      </c>
      <c r="I9" s="51"/>
      <c r="J9" s="50"/>
      <c r="L9" s="3"/>
    </row>
    <row r="10" spans="1:12" s="1" customFormat="1" ht="22.5" customHeight="1">
      <c r="A10" s="32" t="s">
        <v>16</v>
      </c>
      <c r="B10" s="33">
        <v>2079</v>
      </c>
      <c r="C10" s="34">
        <v>2067</v>
      </c>
      <c r="D10" s="35">
        <v>1000</v>
      </c>
      <c r="E10" s="36">
        <f aca="true" t="shared" si="1" ref="E10:E27">C10*1000</f>
        <v>2067000</v>
      </c>
      <c r="F10" s="35">
        <f>E10*0.92+16020</f>
        <v>1917660</v>
      </c>
      <c r="G10" s="37">
        <v>149340</v>
      </c>
      <c r="H10" s="35">
        <f t="shared" si="0"/>
        <v>2067000</v>
      </c>
      <c r="I10" s="52" t="s">
        <v>17</v>
      </c>
      <c r="J10" s="53" t="s">
        <v>18</v>
      </c>
      <c r="K10" s="2"/>
      <c r="L10" s="3"/>
    </row>
    <row r="11" spans="1:12" s="1" customFormat="1" ht="22.5" customHeight="1">
      <c r="A11" s="32" t="s">
        <v>19</v>
      </c>
      <c r="B11" s="38">
        <v>453</v>
      </c>
      <c r="C11" s="39">
        <v>453</v>
      </c>
      <c r="D11" s="36">
        <v>1000</v>
      </c>
      <c r="E11" s="36">
        <f t="shared" si="1"/>
        <v>453000</v>
      </c>
      <c r="F11" s="35">
        <f aca="true" t="shared" si="2" ref="F11:F17">E11*0.92</f>
        <v>416760</v>
      </c>
      <c r="G11" s="37">
        <v>36240</v>
      </c>
      <c r="H11" s="35">
        <f t="shared" si="0"/>
        <v>453000</v>
      </c>
      <c r="I11" s="52" t="s">
        <v>17</v>
      </c>
      <c r="J11" s="53" t="s">
        <v>18</v>
      </c>
      <c r="K11" s="2"/>
      <c r="L11" s="3"/>
    </row>
    <row r="12" spans="1:12" s="1" customFormat="1" ht="22.5" customHeight="1">
      <c r="A12" s="32" t="s">
        <v>20</v>
      </c>
      <c r="B12" s="38">
        <f>192+155</f>
        <v>347</v>
      </c>
      <c r="C12" s="39">
        <v>344</v>
      </c>
      <c r="D12" s="35">
        <v>1000</v>
      </c>
      <c r="E12" s="36">
        <f t="shared" si="1"/>
        <v>344000</v>
      </c>
      <c r="F12" s="35">
        <f t="shared" si="2"/>
        <v>316480</v>
      </c>
      <c r="G12" s="37">
        <v>27520</v>
      </c>
      <c r="H12" s="35">
        <f t="shared" si="0"/>
        <v>344000</v>
      </c>
      <c r="I12" s="52" t="s">
        <v>17</v>
      </c>
      <c r="J12" s="53" t="s">
        <v>18</v>
      </c>
      <c r="K12" s="2"/>
      <c r="L12" s="3"/>
    </row>
    <row r="13" spans="1:12" s="1" customFormat="1" ht="22.5" customHeight="1">
      <c r="A13" s="32" t="s">
        <v>21</v>
      </c>
      <c r="B13" s="38">
        <v>150</v>
      </c>
      <c r="C13" s="39">
        <v>150</v>
      </c>
      <c r="D13" s="36">
        <v>1000</v>
      </c>
      <c r="E13" s="36">
        <f t="shared" si="1"/>
        <v>150000</v>
      </c>
      <c r="F13" s="35">
        <f t="shared" si="2"/>
        <v>138000</v>
      </c>
      <c r="G13" s="37">
        <v>12000</v>
      </c>
      <c r="H13" s="35">
        <f t="shared" si="0"/>
        <v>150000</v>
      </c>
      <c r="I13" s="52" t="s">
        <v>17</v>
      </c>
      <c r="J13" s="53" t="s">
        <v>18</v>
      </c>
      <c r="K13" s="2"/>
      <c r="L13" s="3"/>
    </row>
    <row r="14" spans="1:12" s="1" customFormat="1" ht="22.5" customHeight="1">
      <c r="A14" s="32" t="s">
        <v>22</v>
      </c>
      <c r="B14" s="38">
        <v>74</v>
      </c>
      <c r="C14" s="39">
        <v>74</v>
      </c>
      <c r="D14" s="35">
        <v>1000</v>
      </c>
      <c r="E14" s="36">
        <f t="shared" si="1"/>
        <v>74000</v>
      </c>
      <c r="F14" s="35">
        <f t="shared" si="2"/>
        <v>68080</v>
      </c>
      <c r="G14" s="37">
        <v>5920</v>
      </c>
      <c r="H14" s="35">
        <f t="shared" si="0"/>
        <v>74000</v>
      </c>
      <c r="I14" s="52" t="s">
        <v>17</v>
      </c>
      <c r="J14" s="53" t="s">
        <v>18</v>
      </c>
      <c r="K14" s="2"/>
      <c r="L14" s="3"/>
    </row>
    <row r="15" spans="1:12" s="1" customFormat="1" ht="22.5" customHeight="1">
      <c r="A15" s="32" t="s">
        <v>23</v>
      </c>
      <c r="B15" s="40">
        <v>76</v>
      </c>
      <c r="C15" s="41">
        <v>77</v>
      </c>
      <c r="D15" s="36">
        <v>1000</v>
      </c>
      <c r="E15" s="36">
        <f t="shared" si="1"/>
        <v>77000</v>
      </c>
      <c r="F15" s="35">
        <f t="shared" si="2"/>
        <v>70840</v>
      </c>
      <c r="G15" s="37">
        <v>6160</v>
      </c>
      <c r="H15" s="35">
        <f t="shared" si="0"/>
        <v>77000</v>
      </c>
      <c r="I15" s="52" t="s">
        <v>17</v>
      </c>
      <c r="J15" s="53" t="s">
        <v>18</v>
      </c>
      <c r="K15" s="2"/>
      <c r="L15" s="3"/>
    </row>
    <row r="16" spans="1:12" s="1" customFormat="1" ht="22.5" customHeight="1">
      <c r="A16" s="32" t="s">
        <v>24</v>
      </c>
      <c r="B16" s="33">
        <v>54</v>
      </c>
      <c r="C16" s="34">
        <v>54</v>
      </c>
      <c r="D16" s="35">
        <v>1000</v>
      </c>
      <c r="E16" s="36">
        <f t="shared" si="1"/>
        <v>54000</v>
      </c>
      <c r="F16" s="35">
        <f t="shared" si="2"/>
        <v>49680</v>
      </c>
      <c r="G16" s="37">
        <v>4320</v>
      </c>
      <c r="H16" s="35">
        <f t="shared" si="0"/>
        <v>54000</v>
      </c>
      <c r="I16" s="52" t="s">
        <v>17</v>
      </c>
      <c r="J16" s="53" t="s">
        <v>18</v>
      </c>
      <c r="K16" s="2"/>
      <c r="L16" s="3"/>
    </row>
    <row r="17" spans="1:12" s="1" customFormat="1" ht="22.5" customHeight="1">
      <c r="A17" s="32" t="s">
        <v>25</v>
      </c>
      <c r="B17" s="38">
        <v>850</v>
      </c>
      <c r="C17" s="39">
        <v>850</v>
      </c>
      <c r="D17" s="36">
        <v>1000</v>
      </c>
      <c r="E17" s="36">
        <f t="shared" si="1"/>
        <v>850000</v>
      </c>
      <c r="F17" s="35">
        <f t="shared" si="2"/>
        <v>782000</v>
      </c>
      <c r="G17" s="37">
        <v>68000</v>
      </c>
      <c r="H17" s="35">
        <f t="shared" si="0"/>
        <v>850000</v>
      </c>
      <c r="I17" s="52" t="s">
        <v>17</v>
      </c>
      <c r="J17" s="53" t="s">
        <v>18</v>
      </c>
      <c r="K17" s="2"/>
      <c r="L17" s="3"/>
    </row>
    <row r="18" spans="1:12" s="2" customFormat="1" ht="22.5" customHeight="1">
      <c r="A18" s="30" t="s">
        <v>26</v>
      </c>
      <c r="B18" s="31">
        <f>B19+B20+B21+B22+B23+B24+B25+B26+B27</f>
        <v>7261</v>
      </c>
      <c r="C18" s="31">
        <f>C19+C20+C21+C22+C23+C24+C25+C26+C27</f>
        <v>6796</v>
      </c>
      <c r="D18" s="29">
        <v>1000</v>
      </c>
      <c r="E18" s="31">
        <f t="shared" si="1"/>
        <v>6796000</v>
      </c>
      <c r="F18" s="31">
        <f>F19+F20+F21+F22+F23+F24+F25+F26+F27</f>
        <v>6279100</v>
      </c>
      <c r="G18" s="31">
        <f>G19+G20+G21+G22+G23+G24+G25+G26+G27</f>
        <v>516900</v>
      </c>
      <c r="H18" s="29">
        <f t="shared" si="0"/>
        <v>6796000</v>
      </c>
      <c r="I18" s="51"/>
      <c r="J18" s="53"/>
      <c r="L18" s="3"/>
    </row>
    <row r="19" spans="1:14" s="4" customFormat="1" ht="22.5" customHeight="1">
      <c r="A19" s="32" t="s">
        <v>27</v>
      </c>
      <c r="B19" s="38">
        <v>1632</v>
      </c>
      <c r="C19" s="39">
        <v>1173</v>
      </c>
      <c r="D19" s="36">
        <v>1000</v>
      </c>
      <c r="E19" s="36">
        <f t="shared" si="1"/>
        <v>1173000</v>
      </c>
      <c r="F19" s="35">
        <f>E19*0.92+26780</f>
        <v>1105940</v>
      </c>
      <c r="G19" s="35">
        <v>157060</v>
      </c>
      <c r="H19" s="35">
        <f t="shared" si="0"/>
        <v>1263000</v>
      </c>
      <c r="I19" s="54" t="s">
        <v>28</v>
      </c>
      <c r="J19" s="53" t="s">
        <v>18</v>
      </c>
      <c r="K19" s="2"/>
      <c r="L19" s="3"/>
      <c r="M19" s="7"/>
      <c r="N19" s="7"/>
    </row>
    <row r="20" spans="1:12" s="1" customFormat="1" ht="22.5" customHeight="1">
      <c r="A20" s="32" t="s">
        <v>29</v>
      </c>
      <c r="B20" s="38">
        <v>1538</v>
      </c>
      <c r="C20" s="39">
        <v>1536</v>
      </c>
      <c r="D20" s="35">
        <v>1000</v>
      </c>
      <c r="E20" s="36">
        <f t="shared" si="1"/>
        <v>1536000</v>
      </c>
      <c r="F20" s="35">
        <f aca="true" t="shared" si="3" ref="F20:F27">E20*0.92</f>
        <v>1413120</v>
      </c>
      <c r="G20" s="35">
        <v>142880</v>
      </c>
      <c r="H20" s="35">
        <f t="shared" si="0"/>
        <v>1556000</v>
      </c>
      <c r="I20" s="54" t="s">
        <v>28</v>
      </c>
      <c r="J20" s="53" t="s">
        <v>18</v>
      </c>
      <c r="K20" s="2"/>
      <c r="L20" s="3"/>
    </row>
    <row r="21" spans="1:12" s="1" customFormat="1" ht="22.5" customHeight="1">
      <c r="A21" s="32" t="s">
        <v>30</v>
      </c>
      <c r="B21" s="38">
        <v>810</v>
      </c>
      <c r="C21" s="39">
        <v>809</v>
      </c>
      <c r="D21" s="36">
        <v>1000</v>
      </c>
      <c r="E21" s="36">
        <f t="shared" si="1"/>
        <v>809000</v>
      </c>
      <c r="F21" s="35">
        <f t="shared" si="3"/>
        <v>744280</v>
      </c>
      <c r="G21" s="35">
        <v>44720</v>
      </c>
      <c r="H21" s="35">
        <f t="shared" si="0"/>
        <v>789000</v>
      </c>
      <c r="I21" s="54" t="s">
        <v>28</v>
      </c>
      <c r="J21" s="53" t="s">
        <v>18</v>
      </c>
      <c r="K21" s="2"/>
      <c r="L21" s="3"/>
    </row>
    <row r="22" spans="1:12" s="1" customFormat="1" ht="22.5" customHeight="1">
      <c r="A22" s="32" t="s">
        <v>31</v>
      </c>
      <c r="B22" s="38">
        <v>753</v>
      </c>
      <c r="C22" s="39">
        <v>751</v>
      </c>
      <c r="D22" s="35">
        <v>1000</v>
      </c>
      <c r="E22" s="36">
        <f t="shared" si="1"/>
        <v>751000</v>
      </c>
      <c r="F22" s="35">
        <f t="shared" si="3"/>
        <v>690920</v>
      </c>
      <c r="G22" s="35">
        <v>60080</v>
      </c>
      <c r="H22" s="35">
        <f t="shared" si="0"/>
        <v>751000</v>
      </c>
      <c r="I22" s="54" t="s">
        <v>28</v>
      </c>
      <c r="J22" s="53" t="s">
        <v>18</v>
      </c>
      <c r="K22" s="2"/>
      <c r="L22" s="3"/>
    </row>
    <row r="23" spans="1:14" s="4" customFormat="1" ht="22.5" customHeight="1">
      <c r="A23" s="32" t="s">
        <v>32</v>
      </c>
      <c r="B23" s="38">
        <v>255</v>
      </c>
      <c r="C23" s="39">
        <v>255</v>
      </c>
      <c r="D23" s="36">
        <v>1000</v>
      </c>
      <c r="E23" s="36">
        <f t="shared" si="1"/>
        <v>255000</v>
      </c>
      <c r="F23" s="35">
        <f t="shared" si="3"/>
        <v>234600</v>
      </c>
      <c r="G23" s="35">
        <v>20400</v>
      </c>
      <c r="H23" s="35">
        <f t="shared" si="0"/>
        <v>255000</v>
      </c>
      <c r="I23" s="54" t="s">
        <v>28</v>
      </c>
      <c r="J23" s="53" t="s">
        <v>18</v>
      </c>
      <c r="K23" s="2"/>
      <c r="L23" s="3"/>
      <c r="M23" s="7"/>
      <c r="N23" s="7"/>
    </row>
    <row r="24" spans="1:14" s="4" customFormat="1" ht="22.5" customHeight="1">
      <c r="A24" s="32" t="s">
        <v>33</v>
      </c>
      <c r="B24" s="38">
        <v>281</v>
      </c>
      <c r="C24" s="39">
        <v>281</v>
      </c>
      <c r="D24" s="35">
        <v>1000</v>
      </c>
      <c r="E24" s="36">
        <f t="shared" si="1"/>
        <v>281000</v>
      </c>
      <c r="F24" s="35">
        <f t="shared" si="3"/>
        <v>258520</v>
      </c>
      <c r="G24" s="35">
        <v>22480</v>
      </c>
      <c r="H24" s="35">
        <f t="shared" si="0"/>
        <v>281000</v>
      </c>
      <c r="I24" s="54" t="s">
        <v>28</v>
      </c>
      <c r="J24" s="53" t="s">
        <v>18</v>
      </c>
      <c r="K24" s="2"/>
      <c r="L24" s="3"/>
      <c r="M24" s="7"/>
      <c r="N24" s="7"/>
    </row>
    <row r="25" spans="1:12" s="1" customFormat="1" ht="22.5" customHeight="1">
      <c r="A25" s="32" t="s">
        <v>34</v>
      </c>
      <c r="B25" s="38">
        <v>251</v>
      </c>
      <c r="C25" s="39">
        <v>250</v>
      </c>
      <c r="D25" s="36">
        <v>1000</v>
      </c>
      <c r="E25" s="36">
        <f t="shared" si="1"/>
        <v>250000</v>
      </c>
      <c r="F25" s="35">
        <f t="shared" si="3"/>
        <v>230000</v>
      </c>
      <c r="G25" s="35">
        <v>20000</v>
      </c>
      <c r="H25" s="35">
        <f t="shared" si="0"/>
        <v>250000</v>
      </c>
      <c r="I25" s="54" t="s">
        <v>28</v>
      </c>
      <c r="J25" s="53" t="s">
        <v>18</v>
      </c>
      <c r="K25" s="2"/>
      <c r="L25" s="3"/>
    </row>
    <row r="26" spans="1:12" s="1" customFormat="1" ht="22.5" customHeight="1">
      <c r="A26" s="32" t="s">
        <v>35</v>
      </c>
      <c r="B26" s="38">
        <v>124</v>
      </c>
      <c r="C26" s="39">
        <v>124</v>
      </c>
      <c r="D26" s="35">
        <v>1000</v>
      </c>
      <c r="E26" s="36">
        <f t="shared" si="1"/>
        <v>124000</v>
      </c>
      <c r="F26" s="35">
        <f t="shared" si="3"/>
        <v>114080</v>
      </c>
      <c r="G26" s="35">
        <v>9920</v>
      </c>
      <c r="H26" s="35">
        <f t="shared" si="0"/>
        <v>124000</v>
      </c>
      <c r="I26" s="54" t="s">
        <v>28</v>
      </c>
      <c r="J26" s="53" t="s">
        <v>18</v>
      </c>
      <c r="K26" s="2"/>
      <c r="L26" s="3"/>
    </row>
    <row r="27" spans="1:12" s="1" customFormat="1" ht="22.5" customHeight="1">
      <c r="A27" s="32" t="s">
        <v>36</v>
      </c>
      <c r="B27" s="38">
        <v>1617</v>
      </c>
      <c r="C27" s="39">
        <v>1617</v>
      </c>
      <c r="D27" s="36">
        <v>1000</v>
      </c>
      <c r="E27" s="36">
        <f t="shared" si="1"/>
        <v>1617000</v>
      </c>
      <c r="F27" s="35">
        <f t="shared" si="3"/>
        <v>1487640</v>
      </c>
      <c r="G27" s="35">
        <v>39360</v>
      </c>
      <c r="H27" s="35">
        <f t="shared" si="0"/>
        <v>1527000</v>
      </c>
      <c r="I27" s="54" t="s">
        <v>28</v>
      </c>
      <c r="J27" s="53" t="s">
        <v>18</v>
      </c>
      <c r="K27" s="7"/>
      <c r="L27" s="3"/>
    </row>
    <row r="28" spans="1:10" s="5" customFormat="1" ht="45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</row>
    <row r="42" ht="14.25">
      <c r="E42" s="43"/>
    </row>
  </sheetData>
  <sheetProtection/>
  <mergeCells count="12">
    <mergeCell ref="A1:J1"/>
    <mergeCell ref="A28:J28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16" right="0.16" top="0" bottom="0" header="0.35" footer="0.39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jujumao</dc:creator>
  <cp:keywords/>
  <dc:description/>
  <cp:lastModifiedBy>pocket</cp:lastModifiedBy>
  <cp:lastPrinted>2017-03-02T07:04:46Z</cp:lastPrinted>
  <dcterms:created xsi:type="dcterms:W3CDTF">2007-05-11T00:06:41Z</dcterms:created>
  <dcterms:modified xsi:type="dcterms:W3CDTF">2023-12-26T08:13:15Z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FB075A5955FA417D8CD409202FDE60B9</vt:lpwstr>
  </property>
</Properties>
</file>