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tabRatio="603" activeTab="1"/>
  </bookViews>
  <sheets>
    <sheet name="中央资金（250.56万）" sheetId="1" r:id="rId1"/>
    <sheet name="2021年结余中央资金（42.91万）" sheetId="2" r:id="rId2"/>
    <sheet name="2021年结余省级资金（32.45万）" sheetId="3" r:id="rId3"/>
    <sheet name="2021年结余州级资金（6.955万）" sheetId="4" r:id="rId4"/>
  </sheets>
  <definedNames>
    <definedName name="_xlnm.Print_Area" localSheetId="0">'中央资金（250.56万）'!$A$1:$R$26</definedName>
    <definedName name="_xlnm.Print_Area" localSheetId="1">'2021年结余中央资金（42.91万）'!$A$1:$Q$11</definedName>
    <definedName name="_xlnm.Print_Area" localSheetId="2">'2021年结余省级资金（32.45万）'!$A$1:$O$10</definedName>
    <definedName name="_xlnm.Print_Area" localSheetId="3">'2021年结余州级资金（6.955万）'!$A$1:$O$10</definedName>
  </definedNames>
  <calcPr fullCalcOnLoad="1"/>
</workbook>
</file>

<file path=xl/sharedStrings.xml><?xml version="1.0" encoding="utf-8"?>
<sst xmlns="http://schemas.openxmlformats.org/spreadsheetml/2006/main" count="194" uniqueCount="73">
  <si>
    <t>双柏县2022年义务教育学生生活补助经费中央直达资金分配表（250.56万元）</t>
  </si>
  <si>
    <t>学校名称</t>
  </si>
  <si>
    <t>2021-2022年统计报表（在校生）</t>
  </si>
  <si>
    <t>本批次下达中央资金</t>
  </si>
  <si>
    <t>寄宿制</t>
  </si>
  <si>
    <t>非寄宿制</t>
  </si>
  <si>
    <t>累计中央应该承担资金（元）</t>
  </si>
  <si>
    <t>此次可用资金比例</t>
  </si>
  <si>
    <t>此次分配寄宿生经费</t>
  </si>
  <si>
    <t>此次分配非寄宿生经费</t>
  </si>
  <si>
    <t>本次分配资金合计（元）</t>
  </si>
  <si>
    <t>支出功能分类科目</t>
  </si>
  <si>
    <t>政府支出经济分类科目</t>
  </si>
  <si>
    <t>学校上报寄宿生四类（人）</t>
  </si>
  <si>
    <t>补助标准（生/年）</t>
  </si>
  <si>
    <t>中央资金应承担（50%）</t>
  </si>
  <si>
    <t>中央应承担金额（元）</t>
  </si>
  <si>
    <t>学校上报非寄宿生四类（人）</t>
  </si>
  <si>
    <t>全县合计</t>
  </si>
  <si>
    <t>0.50</t>
  </si>
  <si>
    <t>中学合计</t>
  </si>
  <si>
    <t>双柏县妥甸中学</t>
  </si>
  <si>
    <t>2050203初中教育</t>
  </si>
  <si>
    <t>509对个人和家庭的补助</t>
  </si>
  <si>
    <t>双柏县大庄中学</t>
  </si>
  <si>
    <t>双柏县法裱中学</t>
  </si>
  <si>
    <t>双柏县安龙堡中学</t>
  </si>
  <si>
    <t>双柏县大麦地中学</t>
  </si>
  <si>
    <t>双柏县爱尼山中学</t>
  </si>
  <si>
    <t>双柏县独田中学</t>
  </si>
  <si>
    <t>双柏县鄂嘉中学</t>
  </si>
  <si>
    <t>小学合计</t>
  </si>
  <si>
    <t>0.61</t>
  </si>
  <si>
    <t>双柏县妥甸小学</t>
  </si>
  <si>
    <t>2050202小学教育</t>
  </si>
  <si>
    <t>双柏县妥甸镇中心小学</t>
  </si>
  <si>
    <t>双柏县大庄中心学校（小学）</t>
  </si>
  <si>
    <t>双柏县法裱中心学校（小学）</t>
  </si>
  <si>
    <t>双柏县安龙堡中心学校（小学）</t>
  </si>
  <si>
    <t>双柏县大麦地中心学校（小学）</t>
  </si>
  <si>
    <t>双柏县爱尼山中心学校（小学）</t>
  </si>
  <si>
    <t>双柏县独田中心学校（小学）</t>
  </si>
  <si>
    <t>双柏县鄂嘉中心学校（小学）</t>
  </si>
  <si>
    <t>备注：1.请各学校按照义务教育家庭经济困难学生生活补助政策要求用足指标，资金下达人数为学校资助系统录入人数。2.此次下达指标为2022年中央直拨指标，各学校要认真核实，必须把四类学生全部纳入享受，不可漏发，从本学期开始，资金下达依据为学生资助系统录入人数，各学校务必高度重视资助系统录入工作，做到不重不漏，资金发放有据可依。3、以前年度未发放的结余资金，必须在本学期结束时清零。</t>
  </si>
  <si>
    <t>双柏县2022年义务教育家庭经济困难学生生活补助中央资金分配表（2021年未下拨42.91万元）</t>
  </si>
  <si>
    <t>填表单位:双柏县教育体育局</t>
  </si>
  <si>
    <t>单位负责人：</t>
  </si>
  <si>
    <t>楚财教[2020]233号</t>
  </si>
  <si>
    <t>单位：元</t>
  </si>
  <si>
    <t>楚财教【2022】10号已经分配资金</t>
  </si>
  <si>
    <t>此次分配经费</t>
  </si>
  <si>
    <t>累计拨付中央资金</t>
  </si>
  <si>
    <t>343667.5</t>
  </si>
  <si>
    <t>216397.5</t>
  </si>
  <si>
    <t>425780</t>
  </si>
  <si>
    <t>备注：1.此笔资金为楚财教[2020]233号中央直拨资金结余，妥甸中心校和法脿中心校中央直拨资金已经足额拨付。</t>
  </si>
  <si>
    <t>双柏县2022年义务教育家庭经济困难学生生活补助省级资金分配表（32.45万元）</t>
  </si>
  <si>
    <t>楚财教[2021]88号</t>
  </si>
  <si>
    <t>2020-2021年统计报表（在校生）</t>
  </si>
  <si>
    <t>本批次分配省级资金</t>
  </si>
  <si>
    <t>省级资金应承担（35%）</t>
  </si>
  <si>
    <t>省级应承担金额</t>
  </si>
  <si>
    <t>本次分配资金小计（元）</t>
  </si>
  <si>
    <t>累计省级应承担金额（元）</t>
  </si>
  <si>
    <t>本次分配资金</t>
  </si>
  <si>
    <t>备注：1.此笔资金为楚财教[2021]88号省级资金结余。</t>
  </si>
  <si>
    <t>双柏县2022年义务教育家庭经济困难学生生活补助省级资金分配表（6.955万元）</t>
  </si>
  <si>
    <t>楚财教[2021]57号</t>
  </si>
  <si>
    <t>本批次分配州级资金</t>
  </si>
  <si>
    <t>州级资金应承担（7.5%）</t>
  </si>
  <si>
    <t>州级应承担金额</t>
  </si>
  <si>
    <t>累计州级应承担金额（元）</t>
  </si>
  <si>
    <t>备注：1.此笔资金为楚财教[2021]57号州级资金结余。</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</si>
</sst>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quot;￥&quot;* #,##0.00_-;\-&quot;￥&quot;* #,##0.00_-;_-&quot;￥&quot;* &quot;-&quot;??_-;_-@_-"/>
    <numFmt numFmtId="178" formatCode="_-* #,##0_-;\-* #,##0_-;_-* &quot;-&quot;_-;_-@_-"/>
    <numFmt numFmtId="179" formatCode="_-* #,##0.00_-;\-* #,##0.00_-;_-* &quot;-&quot;??_-;_-@_-"/>
    <numFmt numFmtId="180" formatCode="0.00_ "/>
    <numFmt numFmtId="181" formatCode="0_ "/>
    <numFmt numFmtId="182" formatCode="0.000_ "/>
    <numFmt numFmtId="183" formatCode="0.00_);[Red]\(0.00\)"/>
  </numFmts>
  <fonts count="58">
    <font>
      <sz val="12"/>
      <name val="宋体"/>
      <family val="0"/>
    </font>
    <font>
      <sz val="11"/>
      <name val="宋体"/>
      <family val="0"/>
    </font>
    <font>
      <b/>
      <sz val="11"/>
      <name val="宋体"/>
      <family val="0"/>
    </font>
    <font>
      <sz val="11"/>
      <name val="仿宋_GB2312"/>
      <family val="3"/>
    </font>
    <font>
      <sz val="12"/>
      <color indexed="10"/>
      <name val="宋体"/>
      <family val="0"/>
    </font>
    <font>
      <b/>
      <sz val="12"/>
      <name val="宋体"/>
      <family val="0"/>
    </font>
    <font>
      <b/>
      <sz val="16"/>
      <name val="宋体"/>
      <family val="0"/>
    </font>
    <font>
      <sz val="10"/>
      <name val="宋体"/>
      <family val="0"/>
    </font>
    <font>
      <sz val="10"/>
      <color indexed="10"/>
      <name val="宋体"/>
      <family val="0"/>
    </font>
    <font>
      <b/>
      <sz val="10"/>
      <name val="宋体"/>
      <family val="0"/>
    </font>
    <font>
      <sz val="9"/>
      <name val="宋体"/>
      <family val="0"/>
    </font>
    <font>
      <sz val="11"/>
      <color indexed="10"/>
      <name val="宋体"/>
      <family val="0"/>
    </font>
    <font>
      <sz val="9"/>
      <color indexed="10"/>
      <name val="宋体"/>
      <family val="0"/>
    </font>
    <font>
      <b/>
      <sz val="9"/>
      <name val="宋体"/>
      <family val="0"/>
    </font>
    <font>
      <b/>
      <sz val="12"/>
      <color indexed="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36"/>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sz val="10"/>
      <color rgb="FFFF0000"/>
      <name val="宋体"/>
      <family val="0"/>
    </font>
    <font>
      <sz val="11"/>
      <color rgb="FFFF0000"/>
      <name val="宋体"/>
      <family val="0"/>
    </font>
    <font>
      <sz val="9"/>
      <color rgb="FFFF0000"/>
      <name val="宋体"/>
      <family val="0"/>
    </font>
    <font>
      <sz val="9"/>
      <name val="Calibri"/>
      <family val="0"/>
    </font>
    <font>
      <sz val="11"/>
      <name val="Calibri"/>
      <family val="0"/>
    </font>
    <font>
      <b/>
      <sz val="12"/>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179" fontId="0" fillId="0" borderId="0" applyFont="0" applyFill="0" applyBorder="0" applyAlignment="0" applyProtection="0"/>
    <xf numFmtId="0" fontId="36" fillId="6"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37" fillId="7" borderId="2" applyNumberFormat="0" applyFont="0" applyAlignment="0" applyProtection="0"/>
    <xf numFmtId="0" fontId="36"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6" fillId="9" borderId="0" applyNumberFormat="0" applyBorder="0" applyAlignment="0" applyProtection="0"/>
    <xf numFmtId="0" fontId="38" fillId="0" borderId="4" applyNumberFormat="0" applyFill="0" applyAlignment="0" applyProtection="0"/>
    <xf numFmtId="0" fontId="36"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xf numFmtId="0" fontId="15" fillId="0" borderId="0">
      <alignment/>
      <protection locked="0"/>
    </xf>
    <xf numFmtId="43" fontId="37" fillId="0" borderId="0" applyFont="0" applyFill="0" applyBorder="0" applyAlignment="0" applyProtection="0"/>
    <xf numFmtId="0" fontId="0" fillId="0" borderId="0">
      <alignment/>
      <protection/>
    </xf>
  </cellStyleXfs>
  <cellXfs count="87">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center" vertical="center" wrapText="1"/>
    </xf>
    <xf numFmtId="0" fontId="2" fillId="0" borderId="0" xfId="0" applyFont="1" applyAlignment="1">
      <alignment vertical="center"/>
    </xf>
    <xf numFmtId="0" fontId="3" fillId="0" borderId="0" xfId="0" applyFont="1" applyAlignment="1">
      <alignment vertical="center"/>
    </xf>
    <xf numFmtId="0" fontId="51" fillId="0" borderId="0" xfId="0" applyFont="1" applyAlignment="1">
      <alignment vertical="center"/>
    </xf>
    <xf numFmtId="0" fontId="0" fillId="0" borderId="0" xfId="0" applyAlignment="1">
      <alignment horizontal="center" vertical="center"/>
    </xf>
    <xf numFmtId="0" fontId="5" fillId="0" borderId="0" xfId="0" applyFont="1" applyAlignment="1">
      <alignment horizontal="center" vertical="center"/>
    </xf>
    <xf numFmtId="0" fontId="51" fillId="0" borderId="0" xfId="0" applyFont="1" applyAlignment="1">
      <alignment horizontal="center" vertical="center"/>
    </xf>
    <xf numFmtId="180" fontId="0" fillId="0" borderId="0" xfId="0" applyNumberFormat="1" applyAlignment="1">
      <alignment horizontal="center" vertical="center"/>
    </xf>
    <xf numFmtId="180" fontId="5" fillId="0" borderId="0" xfId="0" applyNumberFormat="1" applyFont="1" applyAlignment="1">
      <alignment vertical="center"/>
    </xf>
    <xf numFmtId="179" fontId="0" fillId="0" borderId="0" xfId="22" applyNumberFormat="1" applyAlignment="1">
      <alignment vertical="center"/>
    </xf>
    <xf numFmtId="0" fontId="6" fillId="0" borderId="0" xfId="0" applyFont="1" applyAlignment="1">
      <alignment horizontal="center" vertical="center" wrapText="1"/>
    </xf>
    <xf numFmtId="0" fontId="7" fillId="0" borderId="0" xfId="0" applyFont="1" applyAlignment="1">
      <alignment vertical="center"/>
    </xf>
    <xf numFmtId="0" fontId="52" fillId="0" borderId="0" xfId="0" applyFont="1" applyAlignment="1">
      <alignment vertical="center"/>
    </xf>
    <xf numFmtId="0" fontId="7" fillId="0" borderId="0" xfId="0" applyFont="1" applyAlignment="1">
      <alignment horizontal="center" vertical="center"/>
    </xf>
    <xf numFmtId="0" fontId="9" fillId="0" borderId="0" xfId="0" applyFont="1" applyAlignment="1">
      <alignment horizontal="center" vertical="center"/>
    </xf>
    <xf numFmtId="0" fontId="52" fillId="0" borderId="0" xfId="0" applyFont="1" applyAlignment="1">
      <alignment horizontal="center" vertical="center"/>
    </xf>
    <xf numFmtId="0" fontId="10" fillId="0" borderId="0" xfId="0" applyFont="1" applyAlignment="1">
      <alignment vertical="center"/>
    </xf>
    <xf numFmtId="0" fontId="53" fillId="0" borderId="0" xfId="0" applyFont="1" applyAlignment="1">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53" fillId="0" borderId="0" xfId="0" applyFont="1" applyAlignment="1">
      <alignment horizontal="center" vertical="center"/>
    </xf>
    <xf numFmtId="0" fontId="10" fillId="0" borderId="9" xfId="0" applyFont="1" applyBorder="1" applyAlignment="1">
      <alignment horizontal="center" vertical="center"/>
    </xf>
    <xf numFmtId="0" fontId="10" fillId="0" borderId="9" xfId="0" applyFont="1" applyBorder="1" applyAlignment="1">
      <alignment horizontal="center" vertical="center" wrapText="1"/>
    </xf>
    <xf numFmtId="179" fontId="10" fillId="0" borderId="9" xfId="22" applyNumberFormat="1" applyFont="1" applyFill="1" applyBorder="1" applyAlignment="1">
      <alignment horizontal="center" vertical="center" wrapText="1"/>
    </xf>
    <xf numFmtId="0" fontId="54" fillId="0" borderId="9" xfId="0" applyFont="1" applyBorder="1" applyAlignment="1">
      <alignment horizontal="center" vertical="center"/>
    </xf>
    <xf numFmtId="0" fontId="10" fillId="0" borderId="9" xfId="0" applyFont="1" applyBorder="1" applyAlignment="1">
      <alignment horizontal="center" vertical="center"/>
    </xf>
    <xf numFmtId="0" fontId="13" fillId="0" borderId="9" xfId="0" applyFont="1" applyBorder="1" applyAlignment="1">
      <alignment horizontal="center" vertical="center"/>
    </xf>
    <xf numFmtId="0" fontId="54" fillId="0" borderId="9" xfId="0" applyFont="1" applyBorder="1" applyAlignment="1">
      <alignment horizontal="center" vertical="center" wrapText="1"/>
    </xf>
    <xf numFmtId="0" fontId="10" fillId="0" borderId="9" xfId="0" applyFont="1" applyBorder="1" applyAlignment="1">
      <alignment horizontal="center" vertical="center" wrapText="1"/>
    </xf>
    <xf numFmtId="0" fontId="13" fillId="0" borderId="9" xfId="0" applyFont="1" applyBorder="1" applyAlignment="1">
      <alignment horizontal="center" vertical="center" wrapText="1"/>
    </xf>
    <xf numFmtId="179" fontId="10" fillId="0" borderId="9" xfId="22" applyNumberFormat="1" applyFont="1" applyFill="1" applyBorder="1" applyAlignment="1">
      <alignment horizontal="center" vertical="center" wrapText="1"/>
    </xf>
    <xf numFmtId="0" fontId="13" fillId="0" borderId="9" xfId="0" applyFont="1" applyBorder="1" applyAlignment="1">
      <alignment horizontal="left" vertical="center"/>
    </xf>
    <xf numFmtId="181" fontId="13" fillId="0" borderId="9" xfId="0" applyNumberFormat="1" applyFont="1" applyBorder="1" applyAlignment="1">
      <alignment horizontal="center" vertical="center"/>
    </xf>
    <xf numFmtId="0" fontId="13" fillId="0" borderId="9" xfId="0" applyFont="1" applyBorder="1" applyAlignment="1">
      <alignment horizontal="left" vertical="center"/>
    </xf>
    <xf numFmtId="181" fontId="13" fillId="0" borderId="9" xfId="0" applyNumberFormat="1" applyFont="1" applyBorder="1" applyAlignment="1">
      <alignment horizontal="center" vertical="center"/>
    </xf>
    <xf numFmtId="0" fontId="10" fillId="0" borderId="9" xfId="0" applyFont="1" applyBorder="1" applyAlignment="1">
      <alignment horizontal="left" vertical="center"/>
    </xf>
    <xf numFmtId="181" fontId="55" fillId="0" borderId="9" xfId="63" applyNumberFormat="1" applyFont="1" applyFill="1" applyBorder="1" applyAlignment="1" applyProtection="1">
      <alignment horizontal="center" vertical="center"/>
      <protection/>
    </xf>
    <xf numFmtId="181" fontId="55" fillId="0" borderId="9" xfId="63" applyNumberFormat="1" applyFont="1" applyFill="1" applyBorder="1" applyAlignment="1" applyProtection="1">
      <alignment horizontal="center" vertical="center"/>
      <protection/>
    </xf>
    <xf numFmtId="0" fontId="56" fillId="0" borderId="9" xfId="0" applyFont="1" applyFill="1" applyBorder="1" applyAlignment="1">
      <alignment horizontal="center" vertical="center"/>
    </xf>
    <xf numFmtId="181" fontId="10" fillId="0" borderId="9" xfId="0" applyNumberFormat="1" applyFont="1" applyBorder="1" applyAlignment="1">
      <alignment horizontal="center" vertical="center"/>
    </xf>
    <xf numFmtId="181" fontId="10" fillId="0" borderId="9" xfId="0" applyNumberFormat="1" applyFont="1" applyFill="1" applyBorder="1" applyAlignment="1">
      <alignment horizontal="center" vertical="center"/>
    </xf>
    <xf numFmtId="0" fontId="10" fillId="0" borderId="0" xfId="0" applyFont="1" applyAlignment="1">
      <alignment horizontal="left" vertical="center" wrapText="1"/>
    </xf>
    <xf numFmtId="0" fontId="57" fillId="0" borderId="0" xfId="0" applyFont="1" applyAlignment="1">
      <alignment horizontal="center" vertical="center"/>
    </xf>
    <xf numFmtId="180" fontId="7" fillId="0" borderId="0" xfId="0" applyNumberFormat="1" applyFont="1" applyAlignment="1">
      <alignment horizontal="center" vertical="center"/>
    </xf>
    <xf numFmtId="179" fontId="5" fillId="0" borderId="0" xfId="22" applyNumberFormat="1" applyFont="1" applyAlignment="1">
      <alignment vertical="center"/>
    </xf>
    <xf numFmtId="0" fontId="5" fillId="0" borderId="0" xfId="0" applyFont="1" applyAlignment="1">
      <alignment vertical="center"/>
    </xf>
    <xf numFmtId="180" fontId="1" fillId="0" borderId="0" xfId="0" applyNumberFormat="1" applyFont="1" applyAlignment="1">
      <alignment horizontal="center" vertical="center"/>
    </xf>
    <xf numFmtId="180" fontId="2" fillId="0" borderId="0" xfId="0" applyNumberFormat="1" applyFont="1" applyAlignment="1">
      <alignment vertical="center"/>
    </xf>
    <xf numFmtId="182" fontId="2" fillId="0" borderId="0" xfId="0" applyNumberFormat="1" applyFont="1" applyAlignment="1">
      <alignment vertical="center"/>
    </xf>
    <xf numFmtId="179" fontId="1" fillId="0" borderId="0" xfId="22" applyNumberFormat="1" applyFont="1" applyAlignment="1">
      <alignment vertical="center"/>
    </xf>
    <xf numFmtId="180" fontId="10" fillId="0" borderId="9" xfId="0" applyNumberFormat="1" applyFont="1" applyBorder="1" applyAlignment="1">
      <alignment horizontal="center" vertical="center"/>
    </xf>
    <xf numFmtId="180" fontId="13" fillId="0" borderId="9" xfId="0" applyNumberFormat="1" applyFont="1" applyBorder="1" applyAlignment="1">
      <alignment horizontal="center" vertical="center"/>
    </xf>
    <xf numFmtId="182" fontId="13" fillId="0" borderId="9" xfId="0" applyNumberFormat="1" applyFont="1" applyBorder="1" applyAlignment="1">
      <alignment horizontal="center" vertical="center"/>
    </xf>
    <xf numFmtId="0" fontId="13" fillId="0" borderId="9" xfId="0" applyFont="1" applyBorder="1" applyAlignment="1">
      <alignment horizontal="center" vertical="center" wrapText="1"/>
    </xf>
    <xf numFmtId="182" fontId="13" fillId="0" borderId="9" xfId="22" applyNumberFormat="1" applyFont="1" applyFill="1" applyBorder="1" applyAlignment="1">
      <alignment horizontal="center" vertical="center" wrapText="1"/>
    </xf>
    <xf numFmtId="180" fontId="13" fillId="0" borderId="9" xfId="0" applyNumberFormat="1" applyFont="1" applyBorder="1" applyAlignment="1">
      <alignment horizontal="center" vertical="center" wrapText="1"/>
    </xf>
    <xf numFmtId="0" fontId="54" fillId="0" borderId="10" xfId="0" applyFont="1" applyBorder="1" applyAlignment="1">
      <alignment horizontal="center" vertical="center" wrapText="1"/>
    </xf>
    <xf numFmtId="182" fontId="13" fillId="0" borderId="9" xfId="0" applyNumberFormat="1" applyFont="1" applyBorder="1" applyAlignment="1">
      <alignment horizontal="center" vertical="center" wrapText="1"/>
    </xf>
    <xf numFmtId="0" fontId="54" fillId="0" borderId="11" xfId="0" applyFont="1" applyBorder="1" applyAlignment="1">
      <alignment horizontal="center" vertical="center" wrapText="1"/>
    </xf>
    <xf numFmtId="182" fontId="13" fillId="0" borderId="9" xfId="22" applyNumberFormat="1" applyFont="1" applyFill="1" applyBorder="1" applyAlignment="1">
      <alignment horizontal="center" vertical="center" wrapText="1"/>
    </xf>
    <xf numFmtId="180" fontId="13" fillId="0" borderId="9" xfId="0" applyNumberFormat="1" applyFont="1" applyBorder="1" applyAlignment="1">
      <alignment horizontal="center" vertical="center"/>
    </xf>
    <xf numFmtId="179" fontId="13" fillId="0" borderId="9" xfId="22" applyNumberFormat="1" applyFont="1" applyBorder="1" applyAlignment="1">
      <alignment horizontal="center" vertical="center" wrapText="1"/>
    </xf>
    <xf numFmtId="183" fontId="10" fillId="0" borderId="9" xfId="0" applyNumberFormat="1" applyFont="1" applyBorder="1" applyAlignment="1">
      <alignment horizontal="center" vertical="center" wrapText="1"/>
    </xf>
    <xf numFmtId="180" fontId="13" fillId="0" borderId="9" xfId="0" applyNumberFormat="1" applyFont="1" applyBorder="1" applyAlignment="1">
      <alignment horizontal="center" vertical="center"/>
    </xf>
    <xf numFmtId="179" fontId="10" fillId="0" borderId="9" xfId="22" applyNumberFormat="1" applyFont="1" applyBorder="1" applyAlignment="1">
      <alignment horizontal="center" vertical="center" wrapText="1"/>
    </xf>
    <xf numFmtId="0" fontId="10" fillId="0" borderId="9" xfId="0" applyFont="1" applyBorder="1" applyAlignment="1">
      <alignment horizontal="center" vertical="center" wrapText="1"/>
    </xf>
    <xf numFmtId="180" fontId="10" fillId="0" borderId="9" xfId="0" applyNumberFormat="1" applyFont="1" applyBorder="1" applyAlignment="1">
      <alignment horizontal="center" vertical="center"/>
    </xf>
    <xf numFmtId="180" fontId="5" fillId="0" borderId="0" xfId="0" applyNumberFormat="1" applyFont="1" applyAlignment="1">
      <alignment horizontal="center" vertical="center"/>
    </xf>
    <xf numFmtId="180" fontId="5" fillId="0" borderId="0" xfId="0" applyNumberFormat="1" applyFont="1" applyAlignment="1">
      <alignment vertical="center"/>
    </xf>
    <xf numFmtId="31" fontId="1" fillId="0" borderId="0" xfId="0" applyNumberFormat="1" applyFont="1" applyAlignment="1">
      <alignment vertical="center"/>
    </xf>
    <xf numFmtId="180" fontId="13" fillId="0" borderId="10" xfId="0" applyNumberFormat="1" applyFont="1" applyBorder="1" applyAlignment="1">
      <alignment horizontal="center" vertical="center" wrapText="1"/>
    </xf>
    <xf numFmtId="0" fontId="10" fillId="0" borderId="10" xfId="0" applyFont="1" applyBorder="1" applyAlignment="1">
      <alignment horizontal="center" vertical="center" wrapText="1"/>
    </xf>
    <xf numFmtId="180" fontId="10" fillId="0" borderId="9" xfId="0" applyNumberFormat="1" applyFont="1" applyBorder="1" applyAlignment="1">
      <alignment horizontal="center" vertical="center" wrapText="1"/>
    </xf>
    <xf numFmtId="180" fontId="13" fillId="0" borderId="12" xfId="0" applyNumberFormat="1" applyFont="1" applyBorder="1" applyAlignment="1">
      <alignment horizontal="center" vertical="center" wrapText="1"/>
    </xf>
    <xf numFmtId="0" fontId="10" fillId="0" borderId="12" xfId="0" applyFont="1" applyBorder="1" applyAlignment="1">
      <alignment horizontal="center" vertical="center" wrapText="1"/>
    </xf>
    <xf numFmtId="180" fontId="13" fillId="0" borderId="11" xfId="0" applyNumberFormat="1" applyFont="1" applyBorder="1" applyAlignment="1">
      <alignment horizontal="center" vertical="center" wrapText="1"/>
    </xf>
    <xf numFmtId="0" fontId="10" fillId="0" borderId="11" xfId="0" applyFont="1" applyBorder="1" applyAlignment="1">
      <alignment horizontal="center" vertical="center" wrapText="1"/>
    </xf>
    <xf numFmtId="49" fontId="13" fillId="0" borderId="9" xfId="0" applyNumberFormat="1" applyFont="1" applyBorder="1" applyAlignment="1">
      <alignment horizontal="center" vertical="center"/>
    </xf>
    <xf numFmtId="181" fontId="55" fillId="0" borderId="9" xfId="63" applyNumberFormat="1" applyFont="1" applyFill="1" applyBorder="1" applyAlignment="1" applyProtection="1">
      <alignment horizontal="center" vertical="center"/>
      <protection/>
    </xf>
    <xf numFmtId="181" fontId="55" fillId="0" borderId="9" xfId="63" applyNumberFormat="1" applyFont="1" applyFill="1" applyBorder="1" applyAlignment="1" applyProtection="1">
      <alignment horizontal="center" vertical="center"/>
      <protection/>
    </xf>
    <xf numFmtId="181" fontId="10" fillId="0" borderId="9" xfId="64" applyNumberFormat="1" applyFont="1" applyFill="1" applyBorder="1" applyAlignment="1">
      <alignment horizontal="center" vertical="center"/>
    </xf>
    <xf numFmtId="181" fontId="10" fillId="0" borderId="9" xfId="64" applyNumberFormat="1" applyFont="1" applyFill="1" applyBorder="1" applyAlignment="1">
      <alignment horizontal="center" vertical="center"/>
    </xf>
    <xf numFmtId="179" fontId="13" fillId="0" borderId="9" xfId="22" applyNumberFormat="1" applyFont="1" applyFill="1" applyBorder="1" applyAlignment="1">
      <alignment horizontal="center" vertical="center" wrapText="1"/>
    </xf>
    <xf numFmtId="179" fontId="13" fillId="0" borderId="9" xfId="22" applyNumberFormat="1" applyFont="1" applyFill="1" applyBorder="1" applyAlignment="1">
      <alignment horizontal="center" vertical="center" wrapText="1"/>
    </xf>
    <xf numFmtId="183" fontId="10" fillId="0" borderId="9" xfId="22" applyNumberFormat="1" applyFont="1" applyBorder="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千位分隔 2 2" xfId="64"/>
    <cellStyle name="常规_Sheet1"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40"/>
  <sheetViews>
    <sheetView workbookViewId="0" topLeftCell="A1">
      <pane xSplit="1" ySplit="2" topLeftCell="B3" activePane="bottomRight" state="frozen"/>
      <selection pane="bottomRight" activeCell="A3" sqref="A3:IV3"/>
    </sheetView>
  </sheetViews>
  <sheetFormatPr defaultColWidth="9.00390625" defaultRowHeight="14.25"/>
  <cols>
    <col min="1" max="1" width="20.75390625" style="0" customWidth="1"/>
    <col min="2" max="2" width="5.875" style="0" customWidth="1"/>
    <col min="3" max="3" width="7.625" style="0" customWidth="1"/>
    <col min="4" max="4" width="5.25390625" style="5" customWidth="1"/>
    <col min="5" max="5" width="5.00390625" style="6" customWidth="1"/>
    <col min="6" max="6" width="4.25390625" style="6" customWidth="1"/>
    <col min="7" max="7" width="7.75390625" style="7" customWidth="1"/>
    <col min="8" max="8" width="4.75390625" style="8" customWidth="1"/>
    <col min="9" max="9" width="4.875" style="6" customWidth="1"/>
    <col min="10" max="10" width="8.25390625" style="9" customWidth="1"/>
    <col min="11" max="11" width="8.75390625" style="10" customWidth="1"/>
    <col min="12" max="12" width="10.625" style="10" customWidth="1"/>
    <col min="13" max="13" width="8.25390625" style="0" customWidth="1"/>
    <col min="14" max="14" width="10.375" style="5" customWidth="1"/>
    <col min="15" max="15" width="8.75390625" style="0" customWidth="1"/>
    <col min="16" max="16" width="11.25390625" style="0" customWidth="1"/>
    <col min="17" max="17" width="12.875" style="11" customWidth="1"/>
    <col min="18" max="18" width="18.375" style="0" customWidth="1"/>
    <col min="19" max="22" width="11.625" style="0" bestFit="1" customWidth="1"/>
  </cols>
  <sheetData>
    <row r="1" spans="1:18" ht="48.75" customHeight="1">
      <c r="A1" s="12" t="s">
        <v>0</v>
      </c>
      <c r="B1" s="12"/>
      <c r="C1" s="12"/>
      <c r="D1" s="12"/>
      <c r="E1" s="12"/>
      <c r="F1" s="12"/>
      <c r="G1" s="12"/>
      <c r="H1" s="12"/>
      <c r="I1" s="12"/>
      <c r="J1" s="12"/>
      <c r="K1" s="12"/>
      <c r="L1" s="12"/>
      <c r="M1" s="12"/>
      <c r="N1" s="12"/>
      <c r="O1" s="12"/>
      <c r="P1" s="12"/>
      <c r="Q1" s="12"/>
      <c r="R1" s="12"/>
    </row>
    <row r="2" spans="1:18" ht="9.75" customHeight="1" hidden="1">
      <c r="A2" s="13"/>
      <c r="B2" s="13"/>
      <c r="C2" s="13"/>
      <c r="D2" s="14"/>
      <c r="E2" s="15"/>
      <c r="F2" s="15"/>
      <c r="G2" s="16"/>
      <c r="H2" s="17"/>
      <c r="I2" s="15"/>
      <c r="J2" s="45"/>
      <c r="Q2" s="46"/>
      <c r="R2" s="47"/>
    </row>
    <row r="3" spans="1:18" s="1" customFormat="1" ht="24" customHeight="1">
      <c r="A3" s="23" t="s">
        <v>1</v>
      </c>
      <c r="B3" s="24" t="s">
        <v>2</v>
      </c>
      <c r="C3" s="25" t="s">
        <v>3</v>
      </c>
      <c r="D3" s="27" t="s">
        <v>4</v>
      </c>
      <c r="E3" s="27"/>
      <c r="F3" s="27"/>
      <c r="G3" s="28"/>
      <c r="H3" s="27" t="s">
        <v>5</v>
      </c>
      <c r="I3" s="27"/>
      <c r="J3" s="52"/>
      <c r="K3" s="53"/>
      <c r="L3" s="72" t="s">
        <v>6</v>
      </c>
      <c r="M3" s="73" t="s">
        <v>7</v>
      </c>
      <c r="N3" s="73" t="s">
        <v>8</v>
      </c>
      <c r="O3" s="73" t="s">
        <v>9</v>
      </c>
      <c r="P3" s="84" t="s">
        <v>10</v>
      </c>
      <c r="Q3" s="55" t="s">
        <v>11</v>
      </c>
      <c r="R3" s="55" t="s">
        <v>12</v>
      </c>
    </row>
    <row r="4" spans="1:18" s="1" customFormat="1" ht="29.25" customHeight="1">
      <c r="A4" s="23"/>
      <c r="B4" s="24"/>
      <c r="C4" s="25"/>
      <c r="D4" s="24" t="s">
        <v>13</v>
      </c>
      <c r="E4" s="30" t="s">
        <v>14</v>
      </c>
      <c r="F4" s="30" t="s">
        <v>15</v>
      </c>
      <c r="G4" s="31" t="s">
        <v>16</v>
      </c>
      <c r="H4" s="24" t="s">
        <v>17</v>
      </c>
      <c r="I4" s="30" t="s">
        <v>14</v>
      </c>
      <c r="J4" s="74" t="s">
        <v>15</v>
      </c>
      <c r="K4" s="31" t="s">
        <v>16</v>
      </c>
      <c r="L4" s="75"/>
      <c r="M4" s="76"/>
      <c r="N4" s="76"/>
      <c r="O4" s="76"/>
      <c r="P4" s="84"/>
      <c r="Q4" s="55"/>
      <c r="R4" s="55"/>
    </row>
    <row r="5" spans="1:18" s="2" customFormat="1" ht="39" customHeight="1">
      <c r="A5" s="23"/>
      <c r="B5" s="24"/>
      <c r="C5" s="32"/>
      <c r="D5" s="24"/>
      <c r="E5" s="30"/>
      <c r="F5" s="30"/>
      <c r="G5" s="31"/>
      <c r="H5" s="24"/>
      <c r="I5" s="30"/>
      <c r="J5" s="74"/>
      <c r="K5" s="31"/>
      <c r="L5" s="77"/>
      <c r="M5" s="78"/>
      <c r="N5" s="78"/>
      <c r="O5" s="78"/>
      <c r="P5" s="85"/>
      <c r="Q5" s="55"/>
      <c r="R5" s="55"/>
    </row>
    <row r="6" spans="1:18" s="2" customFormat="1" ht="22.5" customHeight="1">
      <c r="A6" s="33" t="s">
        <v>18</v>
      </c>
      <c r="B6" s="34">
        <f>B7+B16</f>
        <v>0</v>
      </c>
      <c r="C6" s="34">
        <f aca="true" t="shared" si="0" ref="C6:H6">C7+C16</f>
        <v>2505600</v>
      </c>
      <c r="D6" s="34">
        <f t="shared" si="0"/>
        <v>7996</v>
      </c>
      <c r="E6" s="34"/>
      <c r="F6" s="34"/>
      <c r="G6" s="34">
        <f t="shared" si="0"/>
        <v>4423125</v>
      </c>
      <c r="H6" s="34">
        <f t="shared" si="0"/>
        <v>286</v>
      </c>
      <c r="I6" s="34"/>
      <c r="J6" s="62">
        <v>312.5</v>
      </c>
      <c r="K6" s="62">
        <f>K7+K16</f>
        <v>73375</v>
      </c>
      <c r="L6" s="62">
        <f>G6+K6</f>
        <v>4496500</v>
      </c>
      <c r="M6" s="79" t="s">
        <v>19</v>
      </c>
      <c r="N6" s="62">
        <f>N7+N16</f>
        <v>2461872.5</v>
      </c>
      <c r="O6" s="62">
        <f>O7+O16</f>
        <v>43727.5</v>
      </c>
      <c r="P6" s="62">
        <f>N6+O6</f>
        <v>2505600</v>
      </c>
      <c r="Q6" s="63"/>
      <c r="R6" s="64"/>
    </row>
    <row r="7" spans="1:18" s="3" customFormat="1" ht="22.5" customHeight="1">
      <c r="A7" s="35" t="s">
        <v>20</v>
      </c>
      <c r="B7" s="36">
        <f>B8+B9+B10+B11+B12+B13+B14+B15</f>
        <v>0</v>
      </c>
      <c r="C7" s="36">
        <v>1065000</v>
      </c>
      <c r="D7" s="36">
        <f aca="true" t="shared" si="1" ref="C7:H7">D8+D9+D10+D11+D12+D13+D14+D15</f>
        <v>3401</v>
      </c>
      <c r="E7" s="36">
        <v>1250</v>
      </c>
      <c r="F7" s="36">
        <v>625</v>
      </c>
      <c r="G7" s="36">
        <f t="shared" si="1"/>
        <v>2125625</v>
      </c>
      <c r="H7" s="36">
        <f t="shared" si="1"/>
        <v>30</v>
      </c>
      <c r="I7" s="36">
        <v>625</v>
      </c>
      <c r="J7" s="65">
        <v>312.5</v>
      </c>
      <c r="K7" s="65">
        <f>K8+K9+K10+K11+K12+K13+K14+K15</f>
        <v>9375</v>
      </c>
      <c r="L7" s="62">
        <f aca="true" t="shared" si="2" ref="L7:L25">G7+K7</f>
        <v>2135000</v>
      </c>
      <c r="M7" s="79" t="s">
        <v>19</v>
      </c>
      <c r="N7" s="62">
        <f>N8+N9+N10+N11+N12+N13+N14+N15</f>
        <v>1060312.5</v>
      </c>
      <c r="O7" s="62">
        <f>O8+O9+O10+O11+O12+O13+O14+O15</f>
        <v>4687.5</v>
      </c>
      <c r="P7" s="62">
        <f aca="true" t="shared" si="3" ref="P7:P25">N7+O7</f>
        <v>1065000</v>
      </c>
      <c r="Q7" s="63"/>
      <c r="R7" s="64"/>
    </row>
    <row r="8" spans="1:18" s="1" customFormat="1" ht="22.5" customHeight="1">
      <c r="A8" s="37" t="s">
        <v>21</v>
      </c>
      <c r="B8" s="80"/>
      <c r="C8" s="81"/>
      <c r="D8" s="40">
        <v>1598</v>
      </c>
      <c r="E8" s="41">
        <v>1250</v>
      </c>
      <c r="F8" s="41">
        <v>625</v>
      </c>
      <c r="G8" s="36">
        <f aca="true" t="shared" si="4" ref="G8:G15">D8*F8</f>
        <v>998750</v>
      </c>
      <c r="H8" s="40">
        <v>12</v>
      </c>
      <c r="I8" s="41"/>
      <c r="J8" s="65">
        <v>312.5</v>
      </c>
      <c r="K8" s="65">
        <f aca="true" t="shared" si="5" ref="K8:K15">H8*J8</f>
        <v>3750</v>
      </c>
      <c r="L8" s="62">
        <f t="shared" si="2"/>
        <v>1002500</v>
      </c>
      <c r="M8" s="79" t="s">
        <v>19</v>
      </c>
      <c r="N8" s="62">
        <f aca="true" t="shared" si="6" ref="N7:N25">G8*M8</f>
        <v>499375</v>
      </c>
      <c r="O8" s="62">
        <f aca="true" t="shared" si="7" ref="O7:O25">K8*M8</f>
        <v>1875</v>
      </c>
      <c r="P8" s="62">
        <f t="shared" si="3"/>
        <v>501250</v>
      </c>
      <c r="Q8" s="86" t="s">
        <v>22</v>
      </c>
      <c r="R8" s="67" t="s">
        <v>23</v>
      </c>
    </row>
    <row r="9" spans="1:18" s="1" customFormat="1" ht="22.5" customHeight="1">
      <c r="A9" s="37" t="s">
        <v>24</v>
      </c>
      <c r="B9" s="38"/>
      <c r="C9" s="39"/>
      <c r="D9" s="40">
        <v>367</v>
      </c>
      <c r="E9" s="41">
        <v>1250</v>
      </c>
      <c r="F9" s="41">
        <v>625</v>
      </c>
      <c r="G9" s="36">
        <f t="shared" si="4"/>
        <v>229375</v>
      </c>
      <c r="H9" s="40">
        <v>7</v>
      </c>
      <c r="I9" s="41"/>
      <c r="J9" s="65">
        <v>312.5</v>
      </c>
      <c r="K9" s="65">
        <f t="shared" si="5"/>
        <v>2187.5</v>
      </c>
      <c r="L9" s="62">
        <f t="shared" si="2"/>
        <v>231562.5</v>
      </c>
      <c r="M9" s="79" t="s">
        <v>19</v>
      </c>
      <c r="N9" s="62">
        <v>112187.5</v>
      </c>
      <c r="O9" s="62">
        <f t="shared" si="7"/>
        <v>1093.75</v>
      </c>
      <c r="P9" s="62">
        <f t="shared" si="3"/>
        <v>113281.25</v>
      </c>
      <c r="Q9" s="86" t="s">
        <v>22</v>
      </c>
      <c r="R9" s="67" t="s">
        <v>23</v>
      </c>
    </row>
    <row r="10" spans="1:18" s="1" customFormat="1" ht="22.5" customHeight="1">
      <c r="A10" s="37" t="s">
        <v>25</v>
      </c>
      <c r="B10" s="38"/>
      <c r="C10" s="39"/>
      <c r="D10" s="40">
        <v>364</v>
      </c>
      <c r="E10" s="41">
        <v>1250</v>
      </c>
      <c r="F10" s="41">
        <v>625</v>
      </c>
      <c r="G10" s="36">
        <f t="shared" si="4"/>
        <v>227500</v>
      </c>
      <c r="H10" s="40">
        <v>3</v>
      </c>
      <c r="I10" s="41"/>
      <c r="J10" s="65">
        <v>312.5</v>
      </c>
      <c r="K10" s="65">
        <f t="shared" si="5"/>
        <v>937.5</v>
      </c>
      <c r="L10" s="62">
        <f t="shared" si="2"/>
        <v>228437.5</v>
      </c>
      <c r="M10" s="79" t="s">
        <v>19</v>
      </c>
      <c r="N10" s="62">
        <f t="shared" si="6"/>
        <v>113750</v>
      </c>
      <c r="O10" s="62">
        <f t="shared" si="7"/>
        <v>468.75</v>
      </c>
      <c r="P10" s="62">
        <f t="shared" si="3"/>
        <v>114218.75</v>
      </c>
      <c r="Q10" s="86" t="s">
        <v>22</v>
      </c>
      <c r="R10" s="67" t="s">
        <v>23</v>
      </c>
    </row>
    <row r="11" spans="1:18" s="1" customFormat="1" ht="22.5" customHeight="1">
      <c r="A11" s="37" t="s">
        <v>26</v>
      </c>
      <c r="B11" s="38"/>
      <c r="C11" s="39"/>
      <c r="D11" s="40">
        <v>149</v>
      </c>
      <c r="E11" s="41">
        <v>1250</v>
      </c>
      <c r="F11" s="41">
        <v>625</v>
      </c>
      <c r="G11" s="36">
        <f t="shared" si="4"/>
        <v>93125</v>
      </c>
      <c r="H11" s="40">
        <v>1</v>
      </c>
      <c r="I11" s="41"/>
      <c r="J11" s="65">
        <v>312.5</v>
      </c>
      <c r="K11" s="65">
        <f t="shared" si="5"/>
        <v>312.5</v>
      </c>
      <c r="L11" s="62">
        <f t="shared" si="2"/>
        <v>93437.5</v>
      </c>
      <c r="M11" s="79" t="s">
        <v>19</v>
      </c>
      <c r="N11" s="62">
        <f t="shared" si="6"/>
        <v>46562.5</v>
      </c>
      <c r="O11" s="62">
        <f t="shared" si="7"/>
        <v>156.25</v>
      </c>
      <c r="P11" s="62">
        <f t="shared" si="3"/>
        <v>46718.75</v>
      </c>
      <c r="Q11" s="86" t="s">
        <v>22</v>
      </c>
      <c r="R11" s="67" t="s">
        <v>23</v>
      </c>
    </row>
    <row r="12" spans="1:18" s="1" customFormat="1" ht="22.5" customHeight="1">
      <c r="A12" s="37" t="s">
        <v>27</v>
      </c>
      <c r="B12" s="38"/>
      <c r="C12" s="39"/>
      <c r="D12" s="40">
        <v>84</v>
      </c>
      <c r="E12" s="41">
        <v>1250</v>
      </c>
      <c r="F12" s="41">
        <v>625</v>
      </c>
      <c r="G12" s="36">
        <f t="shared" si="4"/>
        <v>52500</v>
      </c>
      <c r="H12" s="40">
        <v>0</v>
      </c>
      <c r="I12" s="41"/>
      <c r="J12" s="65">
        <v>312.5</v>
      </c>
      <c r="K12" s="65">
        <f t="shared" si="5"/>
        <v>0</v>
      </c>
      <c r="L12" s="62">
        <f t="shared" si="2"/>
        <v>52500</v>
      </c>
      <c r="M12" s="79" t="s">
        <v>19</v>
      </c>
      <c r="N12" s="62">
        <f t="shared" si="6"/>
        <v>26250</v>
      </c>
      <c r="O12" s="62">
        <f t="shared" si="7"/>
        <v>0</v>
      </c>
      <c r="P12" s="62">
        <f t="shared" si="3"/>
        <v>26250</v>
      </c>
      <c r="Q12" s="86" t="s">
        <v>22</v>
      </c>
      <c r="R12" s="67" t="s">
        <v>23</v>
      </c>
    </row>
    <row r="13" spans="1:18" s="1" customFormat="1" ht="22.5" customHeight="1">
      <c r="A13" s="37" t="s">
        <v>28</v>
      </c>
      <c r="B13" s="82"/>
      <c r="C13" s="83"/>
      <c r="D13" s="40">
        <v>78</v>
      </c>
      <c r="E13" s="41">
        <v>1250</v>
      </c>
      <c r="F13" s="41">
        <v>625</v>
      </c>
      <c r="G13" s="36">
        <f t="shared" si="4"/>
        <v>48750</v>
      </c>
      <c r="H13" s="40">
        <v>1</v>
      </c>
      <c r="I13" s="41"/>
      <c r="J13" s="65">
        <v>312.5</v>
      </c>
      <c r="K13" s="65">
        <f t="shared" si="5"/>
        <v>312.5</v>
      </c>
      <c r="L13" s="62">
        <f t="shared" si="2"/>
        <v>49062.5</v>
      </c>
      <c r="M13" s="79" t="s">
        <v>19</v>
      </c>
      <c r="N13" s="62">
        <f t="shared" si="6"/>
        <v>24375</v>
      </c>
      <c r="O13" s="62">
        <f t="shared" si="7"/>
        <v>156.25</v>
      </c>
      <c r="P13" s="62">
        <f t="shared" si="3"/>
        <v>24531.25</v>
      </c>
      <c r="Q13" s="86" t="s">
        <v>22</v>
      </c>
      <c r="R13" s="67" t="s">
        <v>23</v>
      </c>
    </row>
    <row r="14" spans="1:18" s="1" customFormat="1" ht="22.5" customHeight="1">
      <c r="A14" s="37" t="s">
        <v>29</v>
      </c>
      <c r="B14" s="80"/>
      <c r="C14" s="81"/>
      <c r="D14" s="40">
        <v>46</v>
      </c>
      <c r="E14" s="41">
        <v>1250</v>
      </c>
      <c r="F14" s="41">
        <v>625</v>
      </c>
      <c r="G14" s="36">
        <f t="shared" si="4"/>
        <v>28750</v>
      </c>
      <c r="H14" s="40">
        <v>1</v>
      </c>
      <c r="I14" s="41"/>
      <c r="J14" s="65">
        <v>312.5</v>
      </c>
      <c r="K14" s="65">
        <f t="shared" si="5"/>
        <v>312.5</v>
      </c>
      <c r="L14" s="62">
        <f t="shared" si="2"/>
        <v>29062.5</v>
      </c>
      <c r="M14" s="79" t="s">
        <v>19</v>
      </c>
      <c r="N14" s="62">
        <f t="shared" si="6"/>
        <v>14375</v>
      </c>
      <c r="O14" s="62">
        <f t="shared" si="7"/>
        <v>156.25</v>
      </c>
      <c r="P14" s="62">
        <f t="shared" si="3"/>
        <v>14531.25</v>
      </c>
      <c r="Q14" s="86" t="s">
        <v>22</v>
      </c>
      <c r="R14" s="67" t="s">
        <v>23</v>
      </c>
    </row>
    <row r="15" spans="1:18" s="1" customFormat="1" ht="22.5" customHeight="1">
      <c r="A15" s="37" t="s">
        <v>30</v>
      </c>
      <c r="B15" s="38"/>
      <c r="C15" s="39"/>
      <c r="D15" s="40">
        <v>715</v>
      </c>
      <c r="E15" s="41">
        <v>1250</v>
      </c>
      <c r="F15" s="41">
        <v>625</v>
      </c>
      <c r="G15" s="36">
        <f t="shared" si="4"/>
        <v>446875</v>
      </c>
      <c r="H15" s="40">
        <v>5</v>
      </c>
      <c r="I15" s="41"/>
      <c r="J15" s="65">
        <v>312.5</v>
      </c>
      <c r="K15" s="65">
        <f t="shared" si="5"/>
        <v>1562.5</v>
      </c>
      <c r="L15" s="62">
        <f t="shared" si="2"/>
        <v>448437.5</v>
      </c>
      <c r="M15" s="79" t="s">
        <v>19</v>
      </c>
      <c r="N15" s="62">
        <f t="shared" si="6"/>
        <v>223437.5</v>
      </c>
      <c r="O15" s="62">
        <f t="shared" si="7"/>
        <v>781.25</v>
      </c>
      <c r="P15" s="62">
        <f t="shared" si="3"/>
        <v>224218.75</v>
      </c>
      <c r="Q15" s="86" t="s">
        <v>22</v>
      </c>
      <c r="R15" s="67" t="s">
        <v>23</v>
      </c>
    </row>
    <row r="16" spans="1:18" s="3" customFormat="1" ht="22.5" customHeight="1">
      <c r="A16" s="35" t="s">
        <v>31</v>
      </c>
      <c r="B16" s="36">
        <f>B17+B18+B19+B20+B21+B22+B23+B24+B25</f>
        <v>0</v>
      </c>
      <c r="C16" s="36">
        <v>1440600</v>
      </c>
      <c r="D16" s="36">
        <f aca="true" t="shared" si="8" ref="C16:L16">D17+D18+D19+D20+D21+D22+D23+D24+D25</f>
        <v>4595</v>
      </c>
      <c r="E16" s="36">
        <v>1000</v>
      </c>
      <c r="F16" s="36">
        <v>500</v>
      </c>
      <c r="G16" s="36">
        <f t="shared" si="8"/>
        <v>2297500</v>
      </c>
      <c r="H16" s="36">
        <f t="shared" si="8"/>
        <v>256</v>
      </c>
      <c r="I16" s="36">
        <f t="shared" si="8"/>
        <v>4500</v>
      </c>
      <c r="J16" s="65">
        <f t="shared" si="8"/>
        <v>2250</v>
      </c>
      <c r="K16" s="65">
        <f t="shared" si="8"/>
        <v>64000</v>
      </c>
      <c r="L16" s="62">
        <f t="shared" si="2"/>
        <v>2361500</v>
      </c>
      <c r="M16" s="79" t="s">
        <v>32</v>
      </c>
      <c r="N16" s="62">
        <f>N17+N18+N19+N20+N21+N22+N23+N24+N25</f>
        <v>1401560</v>
      </c>
      <c r="O16" s="62">
        <f>O17+O18+O19+O20+O21+O22+O23+O24+O25</f>
        <v>39040</v>
      </c>
      <c r="P16" s="62">
        <f t="shared" si="3"/>
        <v>1440600</v>
      </c>
      <c r="Q16" s="63"/>
      <c r="R16" s="67"/>
    </row>
    <row r="17" spans="1:22" s="19" customFormat="1" ht="22.5" customHeight="1">
      <c r="A17" s="37" t="s">
        <v>33</v>
      </c>
      <c r="B17" s="38"/>
      <c r="C17" s="39"/>
      <c r="D17" s="40"/>
      <c r="E17" s="42">
        <v>1000</v>
      </c>
      <c r="F17" s="42">
        <v>500</v>
      </c>
      <c r="G17" s="36">
        <f aca="true" t="shared" si="9" ref="G17:G25">D17*F17</f>
        <v>0</v>
      </c>
      <c r="H17" s="40">
        <v>73</v>
      </c>
      <c r="I17" s="42">
        <v>500</v>
      </c>
      <c r="J17" s="68">
        <f aca="true" t="shared" si="10" ref="J17:J25">I17/2</f>
        <v>250</v>
      </c>
      <c r="K17" s="65">
        <f aca="true" t="shared" si="11" ref="K17:K25">H17*J17</f>
        <v>18250</v>
      </c>
      <c r="L17" s="62">
        <f t="shared" si="2"/>
        <v>18250</v>
      </c>
      <c r="M17" s="79" t="s">
        <v>32</v>
      </c>
      <c r="N17" s="62">
        <f t="shared" si="6"/>
        <v>0</v>
      </c>
      <c r="O17" s="62">
        <f t="shared" si="7"/>
        <v>11132.5</v>
      </c>
      <c r="P17" s="62">
        <f t="shared" si="3"/>
        <v>11132.5</v>
      </c>
      <c r="Q17" s="66" t="s">
        <v>34</v>
      </c>
      <c r="R17" s="67" t="s">
        <v>23</v>
      </c>
      <c r="S17" s="5"/>
      <c r="T17" s="5"/>
      <c r="U17" s="5"/>
      <c r="V17" s="5"/>
    </row>
    <row r="18" spans="1:19" s="1" customFormat="1" ht="22.5" customHeight="1">
      <c r="A18" s="37" t="s">
        <v>35</v>
      </c>
      <c r="B18" s="38"/>
      <c r="C18" s="39"/>
      <c r="D18" s="40">
        <v>1126</v>
      </c>
      <c r="E18" s="41">
        <v>1000</v>
      </c>
      <c r="F18" s="41">
        <v>500</v>
      </c>
      <c r="G18" s="36">
        <f t="shared" si="9"/>
        <v>563000</v>
      </c>
      <c r="H18" s="40">
        <v>1</v>
      </c>
      <c r="I18" s="41">
        <v>500</v>
      </c>
      <c r="J18" s="68">
        <f t="shared" si="10"/>
        <v>250</v>
      </c>
      <c r="K18" s="65">
        <f t="shared" si="11"/>
        <v>250</v>
      </c>
      <c r="L18" s="62">
        <f t="shared" si="2"/>
        <v>563250</v>
      </c>
      <c r="M18" s="79" t="s">
        <v>32</v>
      </c>
      <c r="N18" s="62">
        <v>343515</v>
      </c>
      <c r="O18" s="62">
        <f t="shared" si="7"/>
        <v>152.5</v>
      </c>
      <c r="P18" s="62">
        <f t="shared" si="3"/>
        <v>343667.5</v>
      </c>
      <c r="Q18" s="66" t="s">
        <v>34</v>
      </c>
      <c r="R18" s="67" t="s">
        <v>23</v>
      </c>
      <c r="S18" s="5"/>
    </row>
    <row r="19" spans="1:19" s="1" customFormat="1" ht="22.5" customHeight="1">
      <c r="A19" s="37" t="s">
        <v>36</v>
      </c>
      <c r="B19" s="38"/>
      <c r="C19" s="39"/>
      <c r="D19" s="40">
        <v>599</v>
      </c>
      <c r="E19" s="41">
        <v>1000</v>
      </c>
      <c r="F19" s="42">
        <v>500</v>
      </c>
      <c r="G19" s="36">
        <f t="shared" si="9"/>
        <v>299500</v>
      </c>
      <c r="H19" s="40">
        <v>8</v>
      </c>
      <c r="I19" s="42">
        <v>500</v>
      </c>
      <c r="J19" s="68">
        <f t="shared" si="10"/>
        <v>250</v>
      </c>
      <c r="K19" s="65">
        <f t="shared" si="11"/>
        <v>2000</v>
      </c>
      <c r="L19" s="62">
        <f t="shared" si="2"/>
        <v>301500</v>
      </c>
      <c r="M19" s="79" t="s">
        <v>32</v>
      </c>
      <c r="N19" s="62">
        <f t="shared" si="6"/>
        <v>182695</v>
      </c>
      <c r="O19" s="62">
        <f t="shared" si="7"/>
        <v>1220</v>
      </c>
      <c r="P19" s="62">
        <f t="shared" si="3"/>
        <v>183915</v>
      </c>
      <c r="Q19" s="66" t="s">
        <v>34</v>
      </c>
      <c r="R19" s="67" t="s">
        <v>23</v>
      </c>
      <c r="S19" s="5"/>
    </row>
    <row r="20" spans="1:19" s="1" customFormat="1" ht="22.5" customHeight="1">
      <c r="A20" s="37" t="s">
        <v>37</v>
      </c>
      <c r="B20" s="38"/>
      <c r="C20" s="39"/>
      <c r="D20" s="40">
        <v>704</v>
      </c>
      <c r="E20" s="41">
        <v>1000</v>
      </c>
      <c r="F20" s="41">
        <v>500</v>
      </c>
      <c r="G20" s="36">
        <f t="shared" si="9"/>
        <v>352000</v>
      </c>
      <c r="H20" s="40">
        <v>11</v>
      </c>
      <c r="I20" s="41">
        <v>500</v>
      </c>
      <c r="J20" s="68">
        <f t="shared" si="10"/>
        <v>250</v>
      </c>
      <c r="K20" s="65">
        <f t="shared" si="11"/>
        <v>2750</v>
      </c>
      <c r="L20" s="62">
        <f t="shared" si="2"/>
        <v>354750</v>
      </c>
      <c r="M20" s="79" t="s">
        <v>32</v>
      </c>
      <c r="N20" s="62">
        <f t="shared" si="6"/>
        <v>214720</v>
      </c>
      <c r="O20" s="62">
        <f t="shared" si="7"/>
        <v>1677.5</v>
      </c>
      <c r="P20" s="62">
        <f t="shared" si="3"/>
        <v>216397.5</v>
      </c>
      <c r="Q20" s="66" t="s">
        <v>34</v>
      </c>
      <c r="R20" s="67" t="s">
        <v>23</v>
      </c>
      <c r="S20" s="5"/>
    </row>
    <row r="21" spans="1:22" s="19" customFormat="1" ht="22.5" customHeight="1">
      <c r="A21" s="37" t="s">
        <v>38</v>
      </c>
      <c r="B21" s="38"/>
      <c r="C21" s="39"/>
      <c r="D21" s="40">
        <v>255</v>
      </c>
      <c r="E21" s="41">
        <v>1000</v>
      </c>
      <c r="F21" s="42">
        <v>500</v>
      </c>
      <c r="G21" s="36">
        <f t="shared" si="9"/>
        <v>127500</v>
      </c>
      <c r="H21" s="40">
        <v>6</v>
      </c>
      <c r="I21" s="42">
        <v>500</v>
      </c>
      <c r="J21" s="68">
        <f t="shared" si="10"/>
        <v>250</v>
      </c>
      <c r="K21" s="65">
        <f t="shared" si="11"/>
        <v>1500</v>
      </c>
      <c r="L21" s="62">
        <f t="shared" si="2"/>
        <v>129000</v>
      </c>
      <c r="M21" s="79" t="s">
        <v>32</v>
      </c>
      <c r="N21" s="62">
        <f t="shared" si="6"/>
        <v>77775</v>
      </c>
      <c r="O21" s="62">
        <f t="shared" si="7"/>
        <v>915</v>
      </c>
      <c r="P21" s="62">
        <f t="shared" si="3"/>
        <v>78690</v>
      </c>
      <c r="Q21" s="66" t="s">
        <v>34</v>
      </c>
      <c r="R21" s="67" t="s">
        <v>23</v>
      </c>
      <c r="S21" s="5"/>
      <c r="T21" s="5"/>
      <c r="U21" s="5"/>
      <c r="V21" s="5"/>
    </row>
    <row r="22" spans="1:22" s="19" customFormat="1" ht="22.5" customHeight="1">
      <c r="A22" s="37" t="s">
        <v>39</v>
      </c>
      <c r="B22" s="38"/>
      <c r="C22" s="39"/>
      <c r="D22" s="40">
        <v>249</v>
      </c>
      <c r="E22" s="41">
        <v>1000</v>
      </c>
      <c r="F22" s="41">
        <v>500</v>
      </c>
      <c r="G22" s="36">
        <f t="shared" si="9"/>
        <v>124500</v>
      </c>
      <c r="H22" s="40">
        <v>3</v>
      </c>
      <c r="I22" s="41">
        <v>500</v>
      </c>
      <c r="J22" s="68">
        <f t="shared" si="10"/>
        <v>250</v>
      </c>
      <c r="K22" s="65">
        <f t="shared" si="11"/>
        <v>750</v>
      </c>
      <c r="L22" s="62">
        <f t="shared" si="2"/>
        <v>125250</v>
      </c>
      <c r="M22" s="79" t="s">
        <v>32</v>
      </c>
      <c r="N22" s="62">
        <f t="shared" si="6"/>
        <v>75945</v>
      </c>
      <c r="O22" s="62">
        <f t="shared" si="7"/>
        <v>457.5</v>
      </c>
      <c r="P22" s="62">
        <f t="shared" si="3"/>
        <v>76402.5</v>
      </c>
      <c r="Q22" s="66" t="s">
        <v>34</v>
      </c>
      <c r="R22" s="67" t="s">
        <v>23</v>
      </c>
      <c r="S22" s="5"/>
      <c r="T22" s="5"/>
      <c r="U22" s="5"/>
      <c r="V22" s="5"/>
    </row>
    <row r="23" spans="1:19" s="1" customFormat="1" ht="22.5" customHeight="1">
      <c r="A23" s="37" t="s">
        <v>40</v>
      </c>
      <c r="B23" s="38"/>
      <c r="C23" s="39"/>
      <c r="D23" s="40">
        <v>218</v>
      </c>
      <c r="E23" s="41">
        <v>1000</v>
      </c>
      <c r="F23" s="42">
        <v>500</v>
      </c>
      <c r="G23" s="36">
        <f t="shared" si="9"/>
        <v>109000</v>
      </c>
      <c r="H23" s="40">
        <v>0</v>
      </c>
      <c r="I23" s="42">
        <v>500</v>
      </c>
      <c r="J23" s="68">
        <f t="shared" si="10"/>
        <v>250</v>
      </c>
      <c r="K23" s="65">
        <f t="shared" si="11"/>
        <v>0</v>
      </c>
      <c r="L23" s="62">
        <f t="shared" si="2"/>
        <v>109000</v>
      </c>
      <c r="M23" s="79" t="s">
        <v>32</v>
      </c>
      <c r="N23" s="62">
        <f t="shared" si="6"/>
        <v>66490</v>
      </c>
      <c r="O23" s="62">
        <f t="shared" si="7"/>
        <v>0</v>
      </c>
      <c r="P23" s="62">
        <f t="shared" si="3"/>
        <v>66490</v>
      </c>
      <c r="Q23" s="66" t="s">
        <v>34</v>
      </c>
      <c r="R23" s="67" t="s">
        <v>23</v>
      </c>
      <c r="S23" s="5"/>
    </row>
    <row r="24" spans="1:19" s="1" customFormat="1" ht="22.5" customHeight="1">
      <c r="A24" s="37" t="s">
        <v>41</v>
      </c>
      <c r="B24" s="38"/>
      <c r="C24" s="39"/>
      <c r="D24" s="40">
        <v>125</v>
      </c>
      <c r="E24" s="41">
        <v>1000</v>
      </c>
      <c r="F24" s="41">
        <v>500</v>
      </c>
      <c r="G24" s="36">
        <f t="shared" si="9"/>
        <v>62500</v>
      </c>
      <c r="H24" s="40">
        <v>0</v>
      </c>
      <c r="I24" s="41">
        <v>500</v>
      </c>
      <c r="J24" s="68">
        <f t="shared" si="10"/>
        <v>250</v>
      </c>
      <c r="K24" s="65">
        <f t="shared" si="11"/>
        <v>0</v>
      </c>
      <c r="L24" s="62">
        <f t="shared" si="2"/>
        <v>62500</v>
      </c>
      <c r="M24" s="79" t="s">
        <v>32</v>
      </c>
      <c r="N24" s="62">
        <f t="shared" si="6"/>
        <v>38125</v>
      </c>
      <c r="O24" s="62">
        <f t="shared" si="7"/>
        <v>0</v>
      </c>
      <c r="P24" s="62">
        <f t="shared" si="3"/>
        <v>38125</v>
      </c>
      <c r="Q24" s="66" t="s">
        <v>34</v>
      </c>
      <c r="R24" s="67" t="s">
        <v>23</v>
      </c>
      <c r="S24" s="5"/>
    </row>
    <row r="25" spans="1:19" s="1" customFormat="1" ht="22.5" customHeight="1">
      <c r="A25" s="37" t="s">
        <v>42</v>
      </c>
      <c r="B25" s="38"/>
      <c r="C25" s="39"/>
      <c r="D25" s="40">
        <v>1319</v>
      </c>
      <c r="E25" s="41">
        <v>1000</v>
      </c>
      <c r="F25" s="42">
        <v>500</v>
      </c>
      <c r="G25" s="36">
        <f t="shared" si="9"/>
        <v>659500</v>
      </c>
      <c r="H25" s="40">
        <v>154</v>
      </c>
      <c r="I25" s="42">
        <v>500</v>
      </c>
      <c r="J25" s="68">
        <f t="shared" si="10"/>
        <v>250</v>
      </c>
      <c r="K25" s="65">
        <f t="shared" si="11"/>
        <v>38500</v>
      </c>
      <c r="L25" s="62">
        <f t="shared" si="2"/>
        <v>698000</v>
      </c>
      <c r="M25" s="79" t="s">
        <v>32</v>
      </c>
      <c r="N25" s="62">
        <f t="shared" si="6"/>
        <v>402295</v>
      </c>
      <c r="O25" s="62">
        <f t="shared" si="7"/>
        <v>23485</v>
      </c>
      <c r="P25" s="62">
        <f t="shared" si="3"/>
        <v>425780</v>
      </c>
      <c r="Q25" s="66" t="s">
        <v>34</v>
      </c>
      <c r="R25" s="67" t="s">
        <v>23</v>
      </c>
      <c r="S25" s="5"/>
    </row>
    <row r="26" spans="1:18" s="4" customFormat="1" ht="45.75" customHeight="1">
      <c r="A26" s="43" t="s">
        <v>43</v>
      </c>
      <c r="B26" s="43"/>
      <c r="C26" s="43"/>
      <c r="D26" s="43"/>
      <c r="E26" s="43"/>
      <c r="F26" s="43"/>
      <c r="G26" s="43"/>
      <c r="H26" s="43"/>
      <c r="I26" s="43"/>
      <c r="J26" s="43"/>
      <c r="K26" s="43"/>
      <c r="L26" s="43"/>
      <c r="M26" s="43"/>
      <c r="N26" s="43"/>
      <c r="O26" s="43"/>
      <c r="P26" s="43"/>
      <c r="Q26" s="43"/>
      <c r="R26" s="43"/>
    </row>
    <row r="27" spans="5:10" ht="14.25">
      <c r="E27" s="7"/>
      <c r="F27" s="7"/>
      <c r="H27" s="44"/>
      <c r="I27" s="7"/>
      <c r="J27" s="69"/>
    </row>
    <row r="28" spans="5:10" ht="14.25">
      <c r="E28" s="7"/>
      <c r="F28" s="7"/>
      <c r="H28" s="44"/>
      <c r="I28" s="7"/>
      <c r="J28" s="69"/>
    </row>
    <row r="37" spans="5:10" ht="14.25">
      <c r="E37" s="7"/>
      <c r="F37" s="7"/>
      <c r="H37" s="44"/>
      <c r="I37" s="7"/>
      <c r="J37" s="69"/>
    </row>
    <row r="40" spans="11:12" ht="14.25">
      <c r="K40" s="70"/>
      <c r="L40" s="70"/>
    </row>
  </sheetData>
  <sheetProtection/>
  <mergeCells count="22">
    <mergeCell ref="A1:R1"/>
    <mergeCell ref="D3:G3"/>
    <mergeCell ref="H3:K3"/>
    <mergeCell ref="A26:R26"/>
    <mergeCell ref="A3:A5"/>
    <mergeCell ref="B3:B5"/>
    <mergeCell ref="C3:C5"/>
    <mergeCell ref="D4:D5"/>
    <mergeCell ref="E4:E5"/>
    <mergeCell ref="F4:F5"/>
    <mergeCell ref="G4:G5"/>
    <mergeCell ref="H4:H5"/>
    <mergeCell ref="I4:I5"/>
    <mergeCell ref="J4:J5"/>
    <mergeCell ref="K4:K5"/>
    <mergeCell ref="L3:L5"/>
    <mergeCell ref="M3:M5"/>
    <mergeCell ref="N3:N5"/>
    <mergeCell ref="O3:O5"/>
    <mergeCell ref="P3:P5"/>
    <mergeCell ref="Q3:Q5"/>
    <mergeCell ref="R3:R5"/>
  </mergeCells>
  <printOptions horizontalCentered="1"/>
  <pageMargins left="0.16" right="0.16" top="0" bottom="0" header="0.35" footer="0.39"/>
  <pageSetup horizontalDpi="600" verticalDpi="600" orientation="landscape" paperSize="9" scale="80"/>
</worksheet>
</file>

<file path=xl/worksheets/sheet2.xml><?xml version="1.0" encoding="utf-8"?>
<worksheet xmlns="http://schemas.openxmlformats.org/spreadsheetml/2006/main" xmlns:r="http://schemas.openxmlformats.org/officeDocument/2006/relationships">
  <dimension ref="A1:R25"/>
  <sheetViews>
    <sheetView tabSelected="1" workbookViewId="0" topLeftCell="A1">
      <pane xSplit="1" ySplit="2" topLeftCell="C3" activePane="bottomRight" state="frozen"/>
      <selection pane="bottomRight" activeCell="A1" sqref="A1:Q1"/>
    </sheetView>
  </sheetViews>
  <sheetFormatPr defaultColWidth="9.00390625" defaultRowHeight="14.25"/>
  <cols>
    <col min="1" max="1" width="20.75390625" style="0" customWidth="1"/>
    <col min="2" max="2" width="5.875" style="0" customWidth="1"/>
    <col min="3" max="3" width="7.625" style="0" customWidth="1"/>
    <col min="4" max="4" width="5.25390625" style="5" customWidth="1"/>
    <col min="5" max="5" width="5.00390625" style="6" customWidth="1"/>
    <col min="6" max="6" width="6.00390625" style="6" customWidth="1"/>
    <col min="7" max="7" width="7.75390625" style="7" customWidth="1"/>
    <col min="8" max="8" width="4.75390625" style="8" customWidth="1"/>
    <col min="9" max="9" width="4.875" style="6" customWidth="1"/>
    <col min="10" max="10" width="8.25390625" style="9" customWidth="1"/>
    <col min="11" max="11" width="8.75390625" style="10" customWidth="1"/>
    <col min="12" max="12" width="10.625" style="10" customWidth="1"/>
    <col min="13" max="13" width="8.25390625" style="0" customWidth="1"/>
    <col min="14" max="15" width="10.375" style="5" customWidth="1"/>
    <col min="16" max="16" width="12.875" style="11" customWidth="1"/>
    <col min="17" max="17" width="18.375" style="0" customWidth="1"/>
    <col min="18" max="21" width="11.625" style="0" bestFit="1" customWidth="1"/>
  </cols>
  <sheetData>
    <row r="1" spans="1:17" ht="48.75" customHeight="1">
      <c r="A1" s="12" t="s">
        <v>44</v>
      </c>
      <c r="B1" s="12"/>
      <c r="C1" s="12"/>
      <c r="D1" s="12"/>
      <c r="E1" s="12"/>
      <c r="F1" s="12"/>
      <c r="G1" s="12"/>
      <c r="H1" s="12"/>
      <c r="I1" s="12"/>
      <c r="J1" s="12"/>
      <c r="K1" s="12"/>
      <c r="L1" s="12"/>
      <c r="M1" s="12"/>
      <c r="N1" s="12"/>
      <c r="O1" s="12"/>
      <c r="P1" s="12"/>
      <c r="Q1" s="12"/>
    </row>
    <row r="2" spans="1:17" ht="9.75" customHeight="1" hidden="1">
      <c r="A2" s="13"/>
      <c r="B2" s="13"/>
      <c r="C2" s="13"/>
      <c r="D2" s="14"/>
      <c r="E2" s="15"/>
      <c r="F2" s="15"/>
      <c r="G2" s="16"/>
      <c r="H2" s="17"/>
      <c r="I2" s="15"/>
      <c r="J2" s="45"/>
      <c r="P2" s="46"/>
      <c r="Q2" s="47"/>
    </row>
    <row r="3" spans="1:17" s="1" customFormat="1" ht="24" customHeight="1">
      <c r="A3" s="18" t="s">
        <v>45</v>
      </c>
      <c r="B3" s="18"/>
      <c r="C3" s="18"/>
      <c r="D3" s="19"/>
      <c r="E3" s="20" t="s">
        <v>46</v>
      </c>
      <c r="F3" s="20"/>
      <c r="G3" s="21"/>
      <c r="H3" s="22"/>
      <c r="I3" s="20"/>
      <c r="J3" s="48"/>
      <c r="K3" s="49"/>
      <c r="L3" s="49"/>
      <c r="M3" s="71"/>
      <c r="N3" s="3" t="s">
        <v>47</v>
      </c>
      <c r="O3" s="3"/>
      <c r="P3" s="51"/>
      <c r="Q3" s="20" t="s">
        <v>48</v>
      </c>
    </row>
    <row r="4" spans="1:17" s="1" customFormat="1" ht="24" customHeight="1">
      <c r="A4" s="23" t="s">
        <v>1</v>
      </c>
      <c r="B4" s="24" t="s">
        <v>2</v>
      </c>
      <c r="C4" s="25" t="s">
        <v>3</v>
      </c>
      <c r="D4" s="27" t="s">
        <v>4</v>
      </c>
      <c r="E4" s="27"/>
      <c r="F4" s="27"/>
      <c r="G4" s="28"/>
      <c r="H4" s="27" t="s">
        <v>5</v>
      </c>
      <c r="I4" s="27"/>
      <c r="J4" s="52"/>
      <c r="K4" s="53"/>
      <c r="L4" s="72" t="s">
        <v>6</v>
      </c>
      <c r="M4" s="73" t="s">
        <v>49</v>
      </c>
      <c r="N4" s="73" t="s">
        <v>50</v>
      </c>
      <c r="O4" s="73" t="s">
        <v>51</v>
      </c>
      <c r="P4" s="55" t="s">
        <v>11</v>
      </c>
      <c r="Q4" s="55" t="s">
        <v>12</v>
      </c>
    </row>
    <row r="5" spans="1:17" s="1" customFormat="1" ht="29.25" customHeight="1">
      <c r="A5" s="23"/>
      <c r="B5" s="24"/>
      <c r="C5" s="25"/>
      <c r="D5" s="24" t="s">
        <v>13</v>
      </c>
      <c r="E5" s="30" t="s">
        <v>14</v>
      </c>
      <c r="F5" s="30" t="s">
        <v>15</v>
      </c>
      <c r="G5" s="31" t="s">
        <v>16</v>
      </c>
      <c r="H5" s="24" t="s">
        <v>17</v>
      </c>
      <c r="I5" s="30" t="s">
        <v>14</v>
      </c>
      <c r="J5" s="74" t="s">
        <v>15</v>
      </c>
      <c r="K5" s="31" t="s">
        <v>16</v>
      </c>
      <c r="L5" s="75"/>
      <c r="M5" s="76"/>
      <c r="N5" s="76"/>
      <c r="O5" s="76"/>
      <c r="P5" s="55"/>
      <c r="Q5" s="55"/>
    </row>
    <row r="6" spans="1:17" s="2" customFormat="1" ht="39" customHeight="1">
      <c r="A6" s="23"/>
      <c r="B6" s="24"/>
      <c r="C6" s="32"/>
      <c r="D6" s="24"/>
      <c r="E6" s="30"/>
      <c r="F6" s="30"/>
      <c r="G6" s="31"/>
      <c r="H6" s="24"/>
      <c r="I6" s="30"/>
      <c r="J6" s="74"/>
      <c r="K6" s="31"/>
      <c r="L6" s="77"/>
      <c r="M6" s="78"/>
      <c r="N6" s="78"/>
      <c r="O6" s="78"/>
      <c r="P6" s="55"/>
      <c r="Q6" s="55"/>
    </row>
    <row r="7" spans="1:17" s="2" customFormat="1" ht="22.5" customHeight="1">
      <c r="A7" s="33" t="s">
        <v>18</v>
      </c>
      <c r="B7" s="34"/>
      <c r="C7" s="34">
        <v>429100</v>
      </c>
      <c r="D7" s="34">
        <f>D8+D9+D10</f>
        <v>3149</v>
      </c>
      <c r="E7" s="34">
        <f aca="true" t="shared" si="0" ref="E7:N7">E8+E9+E10</f>
        <v>3000</v>
      </c>
      <c r="F7" s="34">
        <f t="shared" si="0"/>
        <v>1500</v>
      </c>
      <c r="G7" s="34">
        <f t="shared" si="0"/>
        <v>1574500</v>
      </c>
      <c r="H7" s="34">
        <f t="shared" si="0"/>
        <v>166</v>
      </c>
      <c r="I7" s="34">
        <f t="shared" si="0"/>
        <v>1500</v>
      </c>
      <c r="J7" s="34">
        <f t="shared" si="0"/>
        <v>750</v>
      </c>
      <c r="K7" s="34">
        <f t="shared" si="0"/>
        <v>41500</v>
      </c>
      <c r="L7" s="34">
        <f t="shared" si="0"/>
        <v>1616000</v>
      </c>
      <c r="M7" s="34">
        <f t="shared" si="0"/>
        <v>985845</v>
      </c>
      <c r="N7" s="34">
        <f t="shared" si="0"/>
        <v>429100</v>
      </c>
      <c r="O7" s="34">
        <f>M7+N7</f>
        <v>1414945</v>
      </c>
      <c r="P7" s="63"/>
      <c r="Q7" s="64"/>
    </row>
    <row r="8" spans="1:18" s="1" customFormat="1" ht="22.5" customHeight="1">
      <c r="A8" s="37" t="s">
        <v>35</v>
      </c>
      <c r="B8" s="38"/>
      <c r="C8" s="39"/>
      <c r="D8" s="40">
        <v>1126</v>
      </c>
      <c r="E8" s="41">
        <v>1000</v>
      </c>
      <c r="F8" s="41">
        <v>500</v>
      </c>
      <c r="G8" s="36">
        <f>D8*F8</f>
        <v>563000</v>
      </c>
      <c r="H8" s="40">
        <v>1</v>
      </c>
      <c r="I8" s="41">
        <v>500</v>
      </c>
      <c r="J8" s="68">
        <f>I8/2</f>
        <v>250</v>
      </c>
      <c r="K8" s="65">
        <f>H8*J8</f>
        <v>250</v>
      </c>
      <c r="L8" s="62">
        <v>563250</v>
      </c>
      <c r="M8" s="79" t="s">
        <v>52</v>
      </c>
      <c r="N8" s="62">
        <f>L8-M8</f>
        <v>219582.5</v>
      </c>
      <c r="O8" s="34">
        <f>M8+N8</f>
        <v>563250</v>
      </c>
      <c r="P8" s="66" t="s">
        <v>34</v>
      </c>
      <c r="Q8" s="67" t="s">
        <v>23</v>
      </c>
      <c r="R8" s="5"/>
    </row>
    <row r="9" spans="1:18" s="1" customFormat="1" ht="22.5" customHeight="1">
      <c r="A9" s="37" t="s">
        <v>37</v>
      </c>
      <c r="B9" s="38"/>
      <c r="C9" s="39"/>
      <c r="D9" s="40">
        <v>704</v>
      </c>
      <c r="E9" s="41">
        <v>1000</v>
      </c>
      <c r="F9" s="41">
        <v>500</v>
      </c>
      <c r="G9" s="36">
        <f>D9*F9</f>
        <v>352000</v>
      </c>
      <c r="H9" s="40">
        <v>11</v>
      </c>
      <c r="I9" s="41">
        <v>500</v>
      </c>
      <c r="J9" s="68">
        <f>I9/2</f>
        <v>250</v>
      </c>
      <c r="K9" s="65">
        <f>H9*J9</f>
        <v>2750</v>
      </c>
      <c r="L9" s="62">
        <f>G9+K9</f>
        <v>354750</v>
      </c>
      <c r="M9" s="79" t="s">
        <v>53</v>
      </c>
      <c r="N9" s="62">
        <f>L9-M9</f>
        <v>138352.5</v>
      </c>
      <c r="O9" s="34">
        <f>M9+N9</f>
        <v>354750</v>
      </c>
      <c r="P9" s="66" t="s">
        <v>34</v>
      </c>
      <c r="Q9" s="67" t="s">
        <v>23</v>
      </c>
      <c r="R9" s="5"/>
    </row>
    <row r="10" spans="1:18" s="1" customFormat="1" ht="22.5" customHeight="1">
      <c r="A10" s="37" t="s">
        <v>42</v>
      </c>
      <c r="B10" s="38"/>
      <c r="C10" s="39"/>
      <c r="D10" s="40">
        <v>1319</v>
      </c>
      <c r="E10" s="41">
        <v>1000</v>
      </c>
      <c r="F10" s="42">
        <v>500</v>
      </c>
      <c r="G10" s="36">
        <f>D10*F10</f>
        <v>659500</v>
      </c>
      <c r="H10" s="40">
        <v>154</v>
      </c>
      <c r="I10" s="42">
        <v>500</v>
      </c>
      <c r="J10" s="68">
        <f>I10/2</f>
        <v>250</v>
      </c>
      <c r="K10" s="65">
        <f>H10*J10</f>
        <v>38500</v>
      </c>
      <c r="L10" s="62">
        <f>G10+K10</f>
        <v>698000</v>
      </c>
      <c r="M10" s="79" t="s">
        <v>54</v>
      </c>
      <c r="N10" s="62">
        <v>71165</v>
      </c>
      <c r="O10" s="34">
        <f>M10+N10</f>
        <v>496945</v>
      </c>
      <c r="P10" s="66" t="s">
        <v>34</v>
      </c>
      <c r="Q10" s="67" t="s">
        <v>23</v>
      </c>
      <c r="R10" s="5"/>
    </row>
    <row r="11" spans="1:17" s="4" customFormat="1" ht="45.75" customHeight="1">
      <c r="A11" s="43" t="s">
        <v>55</v>
      </c>
      <c r="B11" s="43"/>
      <c r="C11" s="43"/>
      <c r="D11" s="43"/>
      <c r="E11" s="43"/>
      <c r="F11" s="43"/>
      <c r="G11" s="43"/>
      <c r="H11" s="43"/>
      <c r="I11" s="43"/>
      <c r="J11" s="43"/>
      <c r="K11" s="43"/>
      <c r="L11" s="43"/>
      <c r="M11" s="43"/>
      <c r="N11" s="43"/>
      <c r="O11" s="43"/>
      <c r="P11" s="43"/>
      <c r="Q11" s="43"/>
    </row>
    <row r="12" spans="5:10" ht="14.25">
      <c r="E12" s="7"/>
      <c r="F12" s="7"/>
      <c r="H12" s="44"/>
      <c r="I12" s="7"/>
      <c r="J12" s="69"/>
    </row>
    <row r="13" spans="5:10" ht="14.25">
      <c r="E13" s="7"/>
      <c r="F13" s="7"/>
      <c r="H13" s="44"/>
      <c r="I13" s="7"/>
      <c r="J13" s="69"/>
    </row>
    <row r="22" spans="5:10" ht="14.25">
      <c r="E22" s="7"/>
      <c r="F22" s="7"/>
      <c r="H22" s="44"/>
      <c r="I22" s="7"/>
      <c r="J22" s="69"/>
    </row>
    <row r="25" spans="11:12" ht="14.25">
      <c r="K25" s="70"/>
      <c r="L25" s="70"/>
    </row>
  </sheetData>
  <sheetProtection/>
  <mergeCells count="21">
    <mergeCell ref="A1:Q1"/>
    <mergeCell ref="D4:G4"/>
    <mergeCell ref="H4:K4"/>
    <mergeCell ref="A11:Q11"/>
    <mergeCell ref="A4:A6"/>
    <mergeCell ref="B4:B6"/>
    <mergeCell ref="C4:C6"/>
    <mergeCell ref="D5:D6"/>
    <mergeCell ref="E5:E6"/>
    <mergeCell ref="F5:F6"/>
    <mergeCell ref="G5:G6"/>
    <mergeCell ref="H5:H6"/>
    <mergeCell ref="I5:I6"/>
    <mergeCell ref="J5:J6"/>
    <mergeCell ref="K5:K6"/>
    <mergeCell ref="L4:L6"/>
    <mergeCell ref="M4:M6"/>
    <mergeCell ref="N4:N6"/>
    <mergeCell ref="O4:O6"/>
    <mergeCell ref="P4:P6"/>
    <mergeCell ref="Q4:Q6"/>
  </mergeCells>
  <printOptions horizontalCentered="1"/>
  <pageMargins left="0.16" right="0.16" top="0" bottom="0" header="0.35" footer="0.39"/>
  <pageSetup horizontalDpi="600" verticalDpi="600" orientation="landscape" paperSize="9" scale="80"/>
</worksheet>
</file>

<file path=xl/worksheets/sheet3.xml><?xml version="1.0" encoding="utf-8"?>
<worksheet xmlns="http://schemas.openxmlformats.org/spreadsheetml/2006/main" xmlns:r="http://schemas.openxmlformats.org/officeDocument/2006/relationships">
  <dimension ref="A1:P24"/>
  <sheetViews>
    <sheetView workbookViewId="0" topLeftCell="A1">
      <pane xSplit="1" ySplit="2" topLeftCell="B3" activePane="bottomRight" state="frozen"/>
      <selection pane="bottomRight" activeCell="H17" sqref="H17"/>
    </sheetView>
  </sheetViews>
  <sheetFormatPr defaultColWidth="9.00390625" defaultRowHeight="14.25"/>
  <cols>
    <col min="1" max="1" width="20.75390625" style="0" customWidth="1"/>
    <col min="2" max="2" width="5.875" style="0" customWidth="1"/>
    <col min="3" max="3" width="7.625" style="0" customWidth="1"/>
    <col min="4" max="4" width="5.25390625" style="5" customWidth="1"/>
    <col min="5" max="5" width="5.00390625" style="6" customWidth="1"/>
    <col min="6" max="6" width="4.25390625" style="6" customWidth="1"/>
    <col min="7" max="7" width="7.75390625" style="7" customWidth="1"/>
    <col min="8" max="8" width="4.75390625" style="8" customWidth="1"/>
    <col min="9" max="9" width="4.875" style="6" customWidth="1"/>
    <col min="10" max="10" width="8.25390625" style="9" customWidth="1"/>
    <col min="11" max="11" width="8.75390625" style="10" customWidth="1"/>
    <col min="12" max="13" width="10.625" style="10" customWidth="1"/>
    <col min="14" max="14" width="12.875" style="11" customWidth="1"/>
    <col min="15" max="15" width="18.375" style="0" customWidth="1"/>
    <col min="16" max="19" width="11.625" style="0" bestFit="1" customWidth="1"/>
  </cols>
  <sheetData>
    <row r="1" spans="1:15" ht="48.75" customHeight="1">
      <c r="A1" s="12" t="s">
        <v>56</v>
      </c>
      <c r="B1" s="12"/>
      <c r="C1" s="12"/>
      <c r="D1" s="12"/>
      <c r="E1" s="12"/>
      <c r="F1" s="12"/>
      <c r="G1" s="12"/>
      <c r="H1" s="12"/>
      <c r="I1" s="12"/>
      <c r="J1" s="12"/>
      <c r="K1" s="12"/>
      <c r="L1" s="12"/>
      <c r="M1" s="12"/>
      <c r="N1" s="12"/>
      <c r="O1" s="12"/>
    </row>
    <row r="2" spans="1:15" ht="9.75" customHeight="1" hidden="1">
      <c r="A2" s="13"/>
      <c r="B2" s="13"/>
      <c r="C2" s="13"/>
      <c r="D2" s="14"/>
      <c r="E2" s="15"/>
      <c r="F2" s="15"/>
      <c r="G2" s="16"/>
      <c r="H2" s="17"/>
      <c r="I2" s="15"/>
      <c r="J2" s="45"/>
      <c r="N2" s="46"/>
      <c r="O2" s="47"/>
    </row>
    <row r="3" spans="1:15" s="1" customFormat="1" ht="24" customHeight="1">
      <c r="A3" s="18" t="s">
        <v>45</v>
      </c>
      <c r="B3" s="18"/>
      <c r="C3" s="18"/>
      <c r="D3" s="19"/>
      <c r="E3" s="20" t="s">
        <v>46</v>
      </c>
      <c r="F3" s="20"/>
      <c r="G3" s="21"/>
      <c r="H3" s="22"/>
      <c r="I3" s="20"/>
      <c r="J3" s="48"/>
      <c r="K3" s="49"/>
      <c r="L3" s="3" t="s">
        <v>57</v>
      </c>
      <c r="M3" s="3"/>
      <c r="N3" s="51"/>
      <c r="O3" s="20" t="s">
        <v>48</v>
      </c>
    </row>
    <row r="4" spans="1:16" s="1" customFormat="1" ht="24" customHeight="1">
      <c r="A4" s="23" t="s">
        <v>1</v>
      </c>
      <c r="B4" s="24" t="s">
        <v>58</v>
      </c>
      <c r="C4" s="25" t="s">
        <v>59</v>
      </c>
      <c r="D4" s="26" t="s">
        <v>4</v>
      </c>
      <c r="E4" s="27"/>
      <c r="F4" s="27"/>
      <c r="G4" s="28"/>
      <c r="H4" s="26" t="s">
        <v>5</v>
      </c>
      <c r="I4" s="27"/>
      <c r="J4" s="52"/>
      <c r="K4" s="53"/>
      <c r="L4" s="26" t="s">
        <v>4</v>
      </c>
      <c r="M4" s="26"/>
      <c r="N4" s="54"/>
      <c r="O4" s="55" t="s">
        <v>12</v>
      </c>
      <c r="P4" s="56"/>
    </row>
    <row r="5" spans="1:16" s="1" customFormat="1" ht="29.25" customHeight="1">
      <c r="A5" s="23"/>
      <c r="B5" s="24"/>
      <c r="C5" s="25"/>
      <c r="D5" s="29" t="s">
        <v>13</v>
      </c>
      <c r="E5" s="30" t="s">
        <v>14</v>
      </c>
      <c r="F5" s="30" t="s">
        <v>60</v>
      </c>
      <c r="G5" s="31" t="s">
        <v>61</v>
      </c>
      <c r="H5" s="29" t="s">
        <v>17</v>
      </c>
      <c r="I5" s="30" t="s">
        <v>14</v>
      </c>
      <c r="J5" s="30" t="s">
        <v>60</v>
      </c>
      <c r="K5" s="57" t="s">
        <v>62</v>
      </c>
      <c r="L5" s="29" t="s">
        <v>63</v>
      </c>
      <c r="M5" s="58" t="s">
        <v>64</v>
      </c>
      <c r="N5" s="59" t="s">
        <v>11</v>
      </c>
      <c r="O5" s="55"/>
      <c r="P5" s="56"/>
    </row>
    <row r="6" spans="1:16" s="2" customFormat="1" ht="39" customHeight="1">
      <c r="A6" s="23"/>
      <c r="B6" s="24"/>
      <c r="C6" s="32"/>
      <c r="D6" s="29"/>
      <c r="E6" s="30"/>
      <c r="F6" s="30"/>
      <c r="G6" s="31"/>
      <c r="H6" s="29"/>
      <c r="I6" s="30"/>
      <c r="J6" s="30"/>
      <c r="K6" s="57"/>
      <c r="L6" s="29"/>
      <c r="M6" s="60"/>
      <c r="N6" s="59"/>
      <c r="O6" s="55"/>
      <c r="P6" s="61"/>
    </row>
    <row r="7" spans="1:15" s="2" customFormat="1" ht="22.5" customHeight="1">
      <c r="A7" s="33" t="s">
        <v>18</v>
      </c>
      <c r="B7" s="34"/>
      <c r="C7" s="34"/>
      <c r="D7" s="34"/>
      <c r="E7" s="34"/>
      <c r="F7" s="34"/>
      <c r="G7" s="34"/>
      <c r="H7" s="34"/>
      <c r="I7" s="34"/>
      <c r="J7" s="62"/>
      <c r="K7" s="62"/>
      <c r="L7" s="62"/>
      <c r="M7" s="62"/>
      <c r="N7" s="63"/>
      <c r="O7" s="64"/>
    </row>
    <row r="8" spans="1:15" s="3" customFormat="1" ht="22.5" customHeight="1">
      <c r="A8" s="35" t="s">
        <v>31</v>
      </c>
      <c r="B8" s="36"/>
      <c r="C8" s="36">
        <v>324500</v>
      </c>
      <c r="D8" s="36">
        <f>D9</f>
        <v>1319</v>
      </c>
      <c r="E8" s="36">
        <f aca="true" t="shared" si="0" ref="E8:M8">E9</f>
        <v>1000</v>
      </c>
      <c r="F8" s="36">
        <f t="shared" si="0"/>
        <v>350</v>
      </c>
      <c r="G8" s="36">
        <f t="shared" si="0"/>
        <v>461650</v>
      </c>
      <c r="H8" s="36">
        <f t="shared" si="0"/>
        <v>154</v>
      </c>
      <c r="I8" s="36">
        <f t="shared" si="0"/>
        <v>500</v>
      </c>
      <c r="J8" s="36">
        <f t="shared" si="0"/>
        <v>175</v>
      </c>
      <c r="K8" s="36">
        <f t="shared" si="0"/>
        <v>26950</v>
      </c>
      <c r="L8" s="36">
        <f t="shared" si="0"/>
        <v>488600</v>
      </c>
      <c r="M8" s="36">
        <f t="shared" si="0"/>
        <v>324500</v>
      </c>
      <c r="N8" s="63"/>
      <c r="O8" s="67"/>
    </row>
    <row r="9" spans="1:16" s="1" customFormat="1" ht="22.5" customHeight="1">
      <c r="A9" s="37" t="s">
        <v>42</v>
      </c>
      <c r="B9" s="38"/>
      <c r="C9" s="39"/>
      <c r="D9" s="40">
        <v>1319</v>
      </c>
      <c r="E9" s="41">
        <v>1000</v>
      </c>
      <c r="F9" s="42">
        <v>350</v>
      </c>
      <c r="G9" s="36">
        <f>D9*F9</f>
        <v>461650</v>
      </c>
      <c r="H9" s="40">
        <v>154</v>
      </c>
      <c r="I9" s="42">
        <v>500</v>
      </c>
      <c r="J9" s="68">
        <v>175</v>
      </c>
      <c r="K9" s="65">
        <f>H9*J9</f>
        <v>26950</v>
      </c>
      <c r="L9" s="62">
        <f>G9+K9</f>
        <v>488600</v>
      </c>
      <c r="M9" s="62">
        <v>324500</v>
      </c>
      <c r="N9" s="66" t="s">
        <v>34</v>
      </c>
      <c r="O9" s="67" t="s">
        <v>23</v>
      </c>
      <c r="P9" s="5"/>
    </row>
    <row r="10" spans="1:15" s="4" customFormat="1" ht="45.75" customHeight="1">
      <c r="A10" s="43" t="s">
        <v>65</v>
      </c>
      <c r="B10" s="43"/>
      <c r="C10" s="43"/>
      <c r="D10" s="43"/>
      <c r="E10" s="43"/>
      <c r="F10" s="43"/>
      <c r="G10" s="43"/>
      <c r="H10" s="43"/>
      <c r="I10" s="43"/>
      <c r="J10" s="43"/>
      <c r="K10" s="43"/>
      <c r="L10" s="43"/>
      <c r="M10" s="43"/>
      <c r="N10" s="43"/>
      <c r="O10" s="43"/>
    </row>
    <row r="11" spans="5:10" ht="14.25">
      <c r="E11" s="7"/>
      <c r="F11" s="7"/>
      <c r="H11" s="44"/>
      <c r="I11" s="7"/>
      <c r="J11" s="69"/>
    </row>
    <row r="12" spans="5:10" ht="14.25">
      <c r="E12" s="7"/>
      <c r="F12" s="7"/>
      <c r="H12" s="44"/>
      <c r="I12" s="7"/>
      <c r="J12" s="69"/>
    </row>
    <row r="21" spans="5:10" ht="14.25">
      <c r="E21" s="7"/>
      <c r="F21" s="7"/>
      <c r="H21" s="44"/>
      <c r="I21" s="7"/>
      <c r="J21" s="69"/>
    </row>
    <row r="24" spans="11:13" ht="14.25">
      <c r="K24" s="70"/>
      <c r="L24" s="70"/>
      <c r="M24" s="70"/>
    </row>
  </sheetData>
  <sheetProtection/>
  <mergeCells count="21">
    <mergeCell ref="A1:O1"/>
    <mergeCell ref="D4:G4"/>
    <mergeCell ref="H4:K4"/>
    <mergeCell ref="L4:N4"/>
    <mergeCell ref="A10:O10"/>
    <mergeCell ref="A4:A6"/>
    <mergeCell ref="B4:B6"/>
    <mergeCell ref="C4:C6"/>
    <mergeCell ref="D5:D6"/>
    <mergeCell ref="E5:E6"/>
    <mergeCell ref="F5:F6"/>
    <mergeCell ref="G5:G6"/>
    <mergeCell ref="H5:H6"/>
    <mergeCell ref="I5:I6"/>
    <mergeCell ref="J5:J6"/>
    <mergeCell ref="K5:K6"/>
    <mergeCell ref="L5:L6"/>
    <mergeCell ref="M5:M6"/>
    <mergeCell ref="N5:N6"/>
    <mergeCell ref="O4:O6"/>
    <mergeCell ref="P4:P6"/>
  </mergeCells>
  <printOptions horizontalCentered="1"/>
  <pageMargins left="0.16" right="0.16" top="0" bottom="0" header="0.35" footer="0.39"/>
  <pageSetup horizontalDpi="600" verticalDpi="600" orientation="landscape" paperSize="9" scale="80"/>
</worksheet>
</file>

<file path=xl/worksheets/sheet4.xml><?xml version="1.0" encoding="utf-8"?>
<worksheet xmlns="http://schemas.openxmlformats.org/spreadsheetml/2006/main" xmlns:r="http://schemas.openxmlformats.org/officeDocument/2006/relationships">
  <dimension ref="A1:P24"/>
  <sheetViews>
    <sheetView workbookViewId="0" topLeftCell="A1">
      <pane xSplit="1" ySplit="2" topLeftCell="B3" activePane="bottomRight" state="frozen"/>
      <selection pane="bottomRight" activeCell="L18" sqref="L18"/>
    </sheetView>
  </sheetViews>
  <sheetFormatPr defaultColWidth="9.00390625" defaultRowHeight="14.25"/>
  <cols>
    <col min="1" max="1" width="20.75390625" style="0" customWidth="1"/>
    <col min="2" max="2" width="5.875" style="0" customWidth="1"/>
    <col min="3" max="3" width="7.625" style="0" customWidth="1"/>
    <col min="4" max="4" width="5.25390625" style="5" customWidth="1"/>
    <col min="5" max="5" width="5.00390625" style="6" customWidth="1"/>
    <col min="6" max="6" width="4.25390625" style="6" customWidth="1"/>
    <col min="7" max="7" width="7.75390625" style="7" customWidth="1"/>
    <col min="8" max="8" width="4.75390625" style="8" customWidth="1"/>
    <col min="9" max="9" width="4.875" style="6" customWidth="1"/>
    <col min="10" max="10" width="8.25390625" style="9" customWidth="1"/>
    <col min="11" max="11" width="8.75390625" style="10" customWidth="1"/>
    <col min="12" max="13" width="10.625" style="10" customWidth="1"/>
    <col min="14" max="14" width="12.875" style="11" customWidth="1"/>
    <col min="15" max="15" width="18.375" style="0" customWidth="1"/>
    <col min="16" max="19" width="11.625" style="0" bestFit="1" customWidth="1"/>
  </cols>
  <sheetData>
    <row r="1" spans="1:15" ht="48.75" customHeight="1">
      <c r="A1" s="12" t="s">
        <v>66</v>
      </c>
      <c r="B1" s="12"/>
      <c r="C1" s="12"/>
      <c r="D1" s="12"/>
      <c r="E1" s="12"/>
      <c r="F1" s="12"/>
      <c r="G1" s="12"/>
      <c r="H1" s="12"/>
      <c r="I1" s="12"/>
      <c r="J1" s="12"/>
      <c r="K1" s="12"/>
      <c r="L1" s="12"/>
      <c r="M1" s="12"/>
      <c r="N1" s="12"/>
      <c r="O1" s="12"/>
    </row>
    <row r="2" spans="1:15" ht="9.75" customHeight="1" hidden="1">
      <c r="A2" s="13"/>
      <c r="B2" s="13"/>
      <c r="C2" s="13"/>
      <c r="D2" s="14"/>
      <c r="E2" s="15"/>
      <c r="F2" s="15"/>
      <c r="G2" s="16"/>
      <c r="H2" s="17"/>
      <c r="I2" s="15"/>
      <c r="J2" s="45"/>
      <c r="N2" s="46"/>
      <c r="O2" s="47"/>
    </row>
    <row r="3" spans="1:15" s="1" customFormat="1" ht="24" customHeight="1">
      <c r="A3" s="18" t="s">
        <v>45</v>
      </c>
      <c r="B3" s="18"/>
      <c r="C3" s="18"/>
      <c r="D3" s="19"/>
      <c r="E3" s="20" t="s">
        <v>46</v>
      </c>
      <c r="F3" s="20"/>
      <c r="G3" s="21"/>
      <c r="H3" s="22"/>
      <c r="I3" s="20"/>
      <c r="J3" s="48"/>
      <c r="K3" s="49"/>
      <c r="L3" s="50" t="s">
        <v>67</v>
      </c>
      <c r="M3" s="3"/>
      <c r="N3" s="51"/>
      <c r="O3" s="20" t="s">
        <v>48</v>
      </c>
    </row>
    <row r="4" spans="1:16" s="1" customFormat="1" ht="24" customHeight="1">
      <c r="A4" s="23" t="s">
        <v>1</v>
      </c>
      <c r="B4" s="24" t="s">
        <v>58</v>
      </c>
      <c r="C4" s="25" t="s">
        <v>68</v>
      </c>
      <c r="D4" s="26" t="s">
        <v>4</v>
      </c>
      <c r="E4" s="27"/>
      <c r="F4" s="27"/>
      <c r="G4" s="28"/>
      <c r="H4" s="26" t="s">
        <v>5</v>
      </c>
      <c r="I4" s="27"/>
      <c r="J4" s="52"/>
      <c r="K4" s="53"/>
      <c r="L4" s="26" t="s">
        <v>4</v>
      </c>
      <c r="M4" s="26"/>
      <c r="N4" s="54"/>
      <c r="O4" s="55" t="s">
        <v>12</v>
      </c>
      <c r="P4" s="56"/>
    </row>
    <row r="5" spans="1:16" s="1" customFormat="1" ht="29.25" customHeight="1">
      <c r="A5" s="23"/>
      <c r="B5" s="24"/>
      <c r="C5" s="25"/>
      <c r="D5" s="29" t="s">
        <v>13</v>
      </c>
      <c r="E5" s="30" t="s">
        <v>14</v>
      </c>
      <c r="F5" s="30" t="s">
        <v>69</v>
      </c>
      <c r="G5" s="31" t="s">
        <v>70</v>
      </c>
      <c r="H5" s="29" t="s">
        <v>17</v>
      </c>
      <c r="I5" s="30" t="s">
        <v>14</v>
      </c>
      <c r="J5" s="30" t="s">
        <v>69</v>
      </c>
      <c r="K5" s="57" t="s">
        <v>62</v>
      </c>
      <c r="L5" s="29" t="s">
        <v>71</v>
      </c>
      <c r="M5" s="58" t="s">
        <v>64</v>
      </c>
      <c r="N5" s="59" t="s">
        <v>11</v>
      </c>
      <c r="O5" s="55"/>
      <c r="P5" s="56"/>
    </row>
    <row r="6" spans="1:16" s="2" customFormat="1" ht="39" customHeight="1">
      <c r="A6" s="23"/>
      <c r="B6" s="24"/>
      <c r="C6" s="32"/>
      <c r="D6" s="29"/>
      <c r="E6" s="30"/>
      <c r="F6" s="30"/>
      <c r="G6" s="31"/>
      <c r="H6" s="29"/>
      <c r="I6" s="30"/>
      <c r="J6" s="30"/>
      <c r="K6" s="57"/>
      <c r="L6" s="29"/>
      <c r="M6" s="60"/>
      <c r="N6" s="59"/>
      <c r="O6" s="55"/>
      <c r="P6" s="61"/>
    </row>
    <row r="7" spans="1:15" s="2" customFormat="1" ht="22.5" customHeight="1">
      <c r="A7" s="33" t="s">
        <v>18</v>
      </c>
      <c r="B7" s="34"/>
      <c r="C7" s="34"/>
      <c r="D7" s="34"/>
      <c r="E7" s="34"/>
      <c r="F7" s="34"/>
      <c r="G7" s="34"/>
      <c r="H7" s="34"/>
      <c r="I7" s="34"/>
      <c r="J7" s="62"/>
      <c r="K7" s="62"/>
      <c r="L7" s="62"/>
      <c r="M7" s="62"/>
      <c r="N7" s="63"/>
      <c r="O7" s="64"/>
    </row>
    <row r="8" spans="1:15" s="3" customFormat="1" ht="22.5" customHeight="1">
      <c r="A8" s="35" t="s">
        <v>31</v>
      </c>
      <c r="B8" s="36"/>
      <c r="C8" s="36">
        <v>69550</v>
      </c>
      <c r="D8" s="36">
        <f aca="true" t="shared" si="0" ref="D8:M8">D9</f>
        <v>1319</v>
      </c>
      <c r="E8" s="36">
        <f t="shared" si="0"/>
        <v>1000</v>
      </c>
      <c r="F8" s="36">
        <f t="shared" si="0"/>
        <v>75</v>
      </c>
      <c r="G8" s="36">
        <f t="shared" si="0"/>
        <v>98925</v>
      </c>
      <c r="H8" s="36">
        <f t="shared" si="0"/>
        <v>154</v>
      </c>
      <c r="I8" s="36">
        <f t="shared" si="0"/>
        <v>500</v>
      </c>
      <c r="J8" s="65">
        <v>37.5</v>
      </c>
      <c r="K8" s="36">
        <f t="shared" si="0"/>
        <v>5775</v>
      </c>
      <c r="L8" s="36">
        <f t="shared" si="0"/>
        <v>104700</v>
      </c>
      <c r="M8" s="36">
        <f t="shared" si="0"/>
        <v>69550</v>
      </c>
      <c r="N8" s="66" t="s">
        <v>34</v>
      </c>
      <c r="O8" s="67" t="s">
        <v>23</v>
      </c>
    </row>
    <row r="9" spans="1:16" s="1" customFormat="1" ht="22.5" customHeight="1">
      <c r="A9" s="37" t="s">
        <v>42</v>
      </c>
      <c r="B9" s="38"/>
      <c r="C9" s="39"/>
      <c r="D9" s="40">
        <v>1319</v>
      </c>
      <c r="E9" s="41">
        <v>1000</v>
      </c>
      <c r="F9" s="42">
        <v>75</v>
      </c>
      <c r="G9" s="36">
        <f>D9*F9</f>
        <v>98925</v>
      </c>
      <c r="H9" s="40">
        <v>154</v>
      </c>
      <c r="I9" s="42">
        <v>500</v>
      </c>
      <c r="J9" s="68">
        <v>37.5</v>
      </c>
      <c r="K9" s="65">
        <f>H9*J9</f>
        <v>5775</v>
      </c>
      <c r="L9" s="62">
        <f>G9+K9</f>
        <v>104700</v>
      </c>
      <c r="M9" s="62">
        <v>69550</v>
      </c>
      <c r="N9" s="66" t="s">
        <v>34</v>
      </c>
      <c r="O9" s="67" t="s">
        <v>23</v>
      </c>
      <c r="P9" s="5"/>
    </row>
    <row r="10" spans="1:15" s="4" customFormat="1" ht="45.75" customHeight="1">
      <c r="A10" s="43" t="s">
        <v>72</v>
      </c>
      <c r="B10" s="43"/>
      <c r="C10" s="43"/>
      <c r="D10" s="43"/>
      <c r="E10" s="43"/>
      <c r="F10" s="43"/>
      <c r="G10" s="43"/>
      <c r="H10" s="43"/>
      <c r="I10" s="43"/>
      <c r="J10" s="43"/>
      <c r="K10" s="43"/>
      <c r="L10" s="43"/>
      <c r="M10" s="43"/>
      <c r="N10" s="43"/>
      <c r="O10" s="43"/>
    </row>
    <row r="11" spans="5:10" ht="14.25">
      <c r="E11" s="7"/>
      <c r="F11" s="7"/>
      <c r="H11" s="44"/>
      <c r="I11" s="7"/>
      <c r="J11" s="69"/>
    </row>
    <row r="12" spans="5:10" ht="14.25">
      <c r="E12" s="7"/>
      <c r="F12" s="7"/>
      <c r="H12" s="44"/>
      <c r="I12" s="7"/>
      <c r="J12" s="69"/>
    </row>
    <row r="21" spans="5:10" ht="14.25">
      <c r="E21" s="7"/>
      <c r="F21" s="7"/>
      <c r="H21" s="44"/>
      <c r="I21" s="7"/>
      <c r="J21" s="69"/>
    </row>
    <row r="24" spans="11:13" ht="14.25">
      <c r="K24" s="70"/>
      <c r="L24" s="70"/>
      <c r="M24" s="70"/>
    </row>
  </sheetData>
  <sheetProtection/>
  <mergeCells count="21">
    <mergeCell ref="A1:O1"/>
    <mergeCell ref="D4:G4"/>
    <mergeCell ref="H4:K4"/>
    <mergeCell ref="L4:N4"/>
    <mergeCell ref="A10:O10"/>
    <mergeCell ref="A4:A6"/>
    <mergeCell ref="B4:B6"/>
    <mergeCell ref="C4:C6"/>
    <mergeCell ref="D5:D6"/>
    <mergeCell ref="E5:E6"/>
    <mergeCell ref="F5:F6"/>
    <mergeCell ref="G5:G6"/>
    <mergeCell ref="H5:H6"/>
    <mergeCell ref="I5:I6"/>
    <mergeCell ref="J5:J6"/>
    <mergeCell ref="K5:K6"/>
    <mergeCell ref="L5:L6"/>
    <mergeCell ref="M5:M6"/>
    <mergeCell ref="N5:N6"/>
    <mergeCell ref="O4:O6"/>
    <mergeCell ref="P4:P6"/>
  </mergeCells>
  <printOptions horizontalCentered="1"/>
  <pageMargins left="0.16" right="0.16" top="0" bottom="0" header="0.35" footer="0.39"/>
  <pageSetup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jujumao</dc:creator>
  <cp:keywords/>
  <dc:description/>
  <cp:lastModifiedBy>LENOVO</cp:lastModifiedBy>
  <cp:lastPrinted>2017-03-02T07:04:46Z</cp:lastPrinted>
  <dcterms:created xsi:type="dcterms:W3CDTF">2007-05-11T00:06:41Z</dcterms:created>
  <dcterms:modified xsi:type="dcterms:W3CDTF">2022-12-01T01:04:20Z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1ADB5CF770B842DCB2ADB1E08F2C8F4F</vt:lpwstr>
  </property>
</Properties>
</file>